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155" windowHeight="7965"/>
  </bookViews>
  <sheets>
    <sheet name="(A) EPN-2020" sheetId="1" r:id="rId1"/>
    <sheet name="(B) EPN-2021" sheetId="4" r:id="rId2"/>
    <sheet name="(C) EPN-2018" sheetId="5" r:id="rId3"/>
    <sheet name="(D) EPN-2023" sheetId="6" r:id="rId4"/>
    <sheet name="(E) EPN-2024" sheetId="7" r:id="rId5"/>
    <sheet name="(F) EPN-2019" sheetId="8" r:id="rId6"/>
    <sheet name="(G) EPN-2017" sheetId="9" r:id="rId7"/>
    <sheet name="(H) EPN-2022" sheetId="10" r:id="rId8"/>
  </sheets>
  <calcPr calcId="145621"/>
</workbook>
</file>

<file path=xl/calcChain.xml><?xml version="1.0" encoding="utf-8"?>
<calcChain xmlns="http://schemas.openxmlformats.org/spreadsheetml/2006/main">
  <c r="C32" i="7" l="1"/>
  <c r="D32" i="7"/>
  <c r="E32" i="7"/>
  <c r="C30" i="6"/>
  <c r="D30" i="6"/>
  <c r="E30" i="6"/>
  <c r="C50" i="5"/>
  <c r="D50" i="5"/>
  <c r="E50" i="5"/>
  <c r="C51" i="5"/>
  <c r="D51" i="5"/>
  <c r="E51" i="5"/>
  <c r="C52" i="5"/>
  <c r="D52" i="5"/>
  <c r="E52" i="5"/>
  <c r="C29" i="4"/>
  <c r="D29" i="4"/>
  <c r="E29" i="4"/>
  <c r="C30" i="4"/>
  <c r="D30" i="4"/>
  <c r="E30" i="4"/>
  <c r="C31" i="4"/>
  <c r="D31" i="4"/>
  <c r="E31" i="4"/>
  <c r="C29" i="1"/>
  <c r="D29" i="1"/>
  <c r="E29" i="1"/>
  <c r="C30" i="1"/>
  <c r="D30" i="1"/>
  <c r="E30" i="1"/>
  <c r="C31" i="1"/>
  <c r="D31" i="1"/>
  <c r="E31" i="1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D19" i="10"/>
  <c r="E19" i="10"/>
  <c r="C19" i="10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7" i="9"/>
  <c r="D47" i="9"/>
  <c r="E47" i="9"/>
  <c r="C48" i="9"/>
  <c r="D48" i="9"/>
  <c r="E48" i="9"/>
  <c r="C49" i="9"/>
  <c r="D49" i="9"/>
  <c r="E49" i="9"/>
  <c r="C50" i="9"/>
  <c r="D50" i="9"/>
  <c r="E50" i="9"/>
  <c r="C51" i="9"/>
  <c r="D51" i="9"/>
  <c r="E51" i="9"/>
  <c r="D29" i="9"/>
  <c r="E29" i="9"/>
  <c r="C29" i="9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D20" i="8"/>
  <c r="E20" i="8"/>
  <c r="C20" i="8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D19" i="7"/>
  <c r="E19" i="7"/>
  <c r="C19" i="7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29" i="6"/>
  <c r="D29" i="6"/>
  <c r="E29" i="6"/>
  <c r="D19" i="6"/>
  <c r="E19" i="6"/>
  <c r="C19" i="6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D29" i="5"/>
  <c r="E29" i="5"/>
  <c r="C29" i="5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D19" i="4"/>
  <c r="E19" i="4"/>
  <c r="C19" i="4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D19" i="1"/>
  <c r="E19" i="1"/>
  <c r="C19" i="1"/>
  <c r="I42" i="8"/>
  <c r="I40" i="8"/>
  <c r="I38" i="8"/>
  <c r="I34" i="8"/>
  <c r="I32" i="8"/>
  <c r="I30" i="8"/>
  <c r="I28" i="8"/>
  <c r="I26" i="8"/>
  <c r="I24" i="8"/>
  <c r="I22" i="8"/>
  <c r="I4" i="8"/>
  <c r="I6" i="8"/>
  <c r="I8" i="8"/>
  <c r="I10" i="8"/>
  <c r="I12" i="8"/>
  <c r="I14" i="8"/>
  <c r="I16" i="8"/>
  <c r="I18" i="8"/>
  <c r="I2" i="8"/>
  <c r="H38" i="8"/>
  <c r="H39" i="8"/>
  <c r="I39" i="8" s="1"/>
  <c r="H40" i="8"/>
  <c r="H41" i="8"/>
  <c r="I41" i="8" s="1"/>
  <c r="H42" i="8"/>
  <c r="H23" i="8"/>
  <c r="I23" i="8" s="1"/>
  <c r="H24" i="8"/>
  <c r="H25" i="8"/>
  <c r="I25" i="8" s="1"/>
  <c r="H26" i="8"/>
  <c r="H27" i="8"/>
  <c r="I27" i="8" s="1"/>
  <c r="H28" i="8"/>
  <c r="H29" i="8"/>
  <c r="I29" i="8" s="1"/>
  <c r="H30" i="8"/>
  <c r="H31" i="8"/>
  <c r="I31" i="8" s="1"/>
  <c r="H32" i="8"/>
  <c r="H33" i="8"/>
  <c r="I33" i="8" s="1"/>
  <c r="H34" i="8"/>
  <c r="H35" i="8"/>
  <c r="I35" i="8" s="1"/>
  <c r="H22" i="8"/>
  <c r="H3" i="8"/>
  <c r="I3" i="8" s="1"/>
  <c r="H4" i="8"/>
  <c r="H5" i="8"/>
  <c r="I5" i="8" s="1"/>
  <c r="H6" i="8"/>
  <c r="H7" i="8"/>
  <c r="I7" i="8" s="1"/>
  <c r="H8" i="8"/>
  <c r="H9" i="8"/>
  <c r="I9" i="8" s="1"/>
  <c r="H10" i="8"/>
  <c r="H11" i="8"/>
  <c r="I11" i="8" s="1"/>
  <c r="H12" i="8"/>
  <c r="H13" i="8"/>
  <c r="I13" i="8" s="1"/>
  <c r="H14" i="8"/>
  <c r="H15" i="8"/>
  <c r="I15" i="8" s="1"/>
  <c r="H16" i="8"/>
  <c r="H17" i="8"/>
  <c r="I17" i="8" s="1"/>
  <c r="H18" i="8"/>
  <c r="H19" i="8"/>
  <c r="I19" i="8" s="1"/>
  <c r="H2" i="8"/>
  <c r="D14" i="8"/>
  <c r="E14" i="8"/>
  <c r="D15" i="8"/>
  <c r="E15" i="8"/>
  <c r="C15" i="8"/>
  <c r="C14" i="8"/>
  <c r="I28" i="10"/>
  <c r="I24" i="10"/>
  <c r="I22" i="10"/>
  <c r="I20" i="10"/>
  <c r="I18" i="10"/>
  <c r="I16" i="10"/>
  <c r="I14" i="10"/>
  <c r="I12" i="10"/>
  <c r="I3" i="10"/>
  <c r="I5" i="10"/>
  <c r="I7" i="10"/>
  <c r="I2" i="10"/>
  <c r="H29" i="10"/>
  <c r="I29" i="10" s="1"/>
  <c r="H30" i="10"/>
  <c r="I30" i="10" s="1"/>
  <c r="H31" i="10"/>
  <c r="I31" i="10" s="1"/>
  <c r="H32" i="10"/>
  <c r="I32" i="10" s="1"/>
  <c r="H28" i="10"/>
  <c r="H11" i="10"/>
  <c r="I11" i="10" s="1"/>
  <c r="H12" i="10"/>
  <c r="H13" i="10"/>
  <c r="I13" i="10" s="1"/>
  <c r="H14" i="10"/>
  <c r="H15" i="10"/>
  <c r="I15" i="10" s="1"/>
  <c r="H16" i="10"/>
  <c r="H17" i="10"/>
  <c r="I17" i="10" s="1"/>
  <c r="H18" i="10"/>
  <c r="H19" i="10"/>
  <c r="I19" i="10" s="1"/>
  <c r="H20" i="10"/>
  <c r="H21" i="10"/>
  <c r="I21" i="10" s="1"/>
  <c r="H22" i="10"/>
  <c r="H23" i="10"/>
  <c r="I23" i="10" s="1"/>
  <c r="H24" i="10"/>
  <c r="H25" i="10"/>
  <c r="I25" i="10" s="1"/>
  <c r="H3" i="10"/>
  <c r="H4" i="10"/>
  <c r="I4" i="10" s="1"/>
  <c r="H5" i="10"/>
  <c r="H6" i="10"/>
  <c r="I6" i="10" s="1"/>
  <c r="H7" i="10"/>
  <c r="H8" i="10"/>
  <c r="I8" i="10" s="1"/>
  <c r="H2" i="10"/>
  <c r="D14" i="10"/>
  <c r="E14" i="10"/>
  <c r="D15" i="10"/>
  <c r="E15" i="10"/>
  <c r="C15" i="10"/>
  <c r="C14" i="10"/>
  <c r="I20" i="7"/>
  <c r="I22" i="7"/>
  <c r="I24" i="7"/>
  <c r="I19" i="7"/>
  <c r="H20" i="7"/>
  <c r="H21" i="7"/>
  <c r="I21" i="7" s="1"/>
  <c r="H22" i="7"/>
  <c r="H23" i="7"/>
  <c r="I23" i="7" s="1"/>
  <c r="H24" i="7"/>
  <c r="H25" i="7"/>
  <c r="I25" i="7" s="1"/>
  <c r="H19" i="7"/>
  <c r="I12" i="7"/>
  <c r="I14" i="7"/>
  <c r="I16" i="7"/>
  <c r="H11" i="7"/>
  <c r="I11" i="7" s="1"/>
  <c r="H12" i="7"/>
  <c r="H13" i="7"/>
  <c r="I13" i="7" s="1"/>
  <c r="H14" i="7"/>
  <c r="H15" i="7"/>
  <c r="I15" i="7" s="1"/>
  <c r="H16" i="7"/>
  <c r="H3" i="7"/>
  <c r="I3" i="7" s="1"/>
  <c r="H4" i="7"/>
  <c r="I4" i="7" s="1"/>
  <c r="H5" i="7"/>
  <c r="I5" i="7" s="1"/>
  <c r="H6" i="7"/>
  <c r="I6" i="7" s="1"/>
  <c r="H7" i="7"/>
  <c r="I7" i="7" s="1"/>
  <c r="H8" i="7"/>
  <c r="I8" i="7" s="1"/>
  <c r="H2" i="7"/>
  <c r="I2" i="7" s="1"/>
  <c r="D15" i="7"/>
  <c r="E15" i="7"/>
  <c r="D16" i="7"/>
  <c r="E16" i="7"/>
  <c r="C16" i="7"/>
  <c r="C15" i="7"/>
  <c r="I18" i="6"/>
  <c r="H17" i="6"/>
  <c r="I17" i="6" s="1"/>
  <c r="H18" i="6"/>
  <c r="H16" i="6"/>
  <c r="I16" i="6" s="1"/>
  <c r="I12" i="6"/>
  <c r="H9" i="6"/>
  <c r="I9" i="6" s="1"/>
  <c r="H10" i="6"/>
  <c r="I10" i="6" s="1"/>
  <c r="H11" i="6"/>
  <c r="I11" i="6" s="1"/>
  <c r="H12" i="6"/>
  <c r="H13" i="6"/>
  <c r="I13" i="6" s="1"/>
  <c r="H8" i="6"/>
  <c r="I8" i="6" s="1"/>
  <c r="I4" i="6"/>
  <c r="H3" i="6"/>
  <c r="I3" i="6" s="1"/>
  <c r="H4" i="6"/>
  <c r="H5" i="6"/>
  <c r="I5" i="6" s="1"/>
  <c r="H2" i="6"/>
  <c r="I2" i="6" s="1"/>
  <c r="D13" i="6"/>
  <c r="E13" i="6"/>
  <c r="D14" i="6"/>
  <c r="E14" i="6"/>
  <c r="C14" i="6"/>
  <c r="C13" i="6"/>
  <c r="I24" i="4"/>
  <c r="I26" i="4"/>
  <c r="I28" i="4"/>
  <c r="I30" i="4"/>
  <c r="H23" i="4"/>
  <c r="I23" i="4" s="1"/>
  <c r="H24" i="4"/>
  <c r="H25" i="4"/>
  <c r="I25" i="4" s="1"/>
  <c r="H26" i="4"/>
  <c r="H27" i="4"/>
  <c r="I27" i="4" s="1"/>
  <c r="H28" i="4"/>
  <c r="H29" i="4"/>
  <c r="I29" i="4" s="1"/>
  <c r="H30" i="4"/>
  <c r="H22" i="4"/>
  <c r="I22" i="4" s="1"/>
  <c r="I14" i="4"/>
  <c r="I18" i="4"/>
  <c r="I10" i="4"/>
  <c r="H10" i="4"/>
  <c r="H11" i="4"/>
  <c r="I11" i="4" s="1"/>
  <c r="H13" i="4"/>
  <c r="I13" i="4" s="1"/>
  <c r="H14" i="4"/>
  <c r="H15" i="4"/>
  <c r="I15" i="4" s="1"/>
  <c r="H16" i="4"/>
  <c r="I16" i="4" s="1"/>
  <c r="H17" i="4"/>
  <c r="I17" i="4" s="1"/>
  <c r="H18" i="4"/>
  <c r="H19" i="4"/>
  <c r="I19" i="4" s="1"/>
  <c r="H12" i="4"/>
  <c r="I12" i="4" s="1"/>
  <c r="H2" i="4"/>
  <c r="I2" i="4" s="1"/>
  <c r="H3" i="4"/>
  <c r="I3" i="4" s="1"/>
  <c r="H4" i="4"/>
  <c r="I4" i="4" s="1"/>
  <c r="H5" i="4"/>
  <c r="I5" i="4" s="1"/>
  <c r="H6" i="4"/>
  <c r="I6" i="4" s="1"/>
  <c r="H7" i="4"/>
  <c r="I7" i="4" s="1"/>
  <c r="D14" i="4"/>
  <c r="E14" i="4"/>
  <c r="D15" i="4"/>
  <c r="E15" i="4"/>
  <c r="C15" i="4"/>
  <c r="C14" i="4"/>
  <c r="I18" i="1"/>
  <c r="I16" i="1"/>
  <c r="I11" i="1"/>
  <c r="I9" i="1"/>
  <c r="H15" i="1"/>
  <c r="I15" i="1" s="1"/>
  <c r="H16" i="1"/>
  <c r="H17" i="1"/>
  <c r="I17" i="1" s="1"/>
  <c r="H18" i="1"/>
  <c r="H14" i="1"/>
  <c r="I14" i="1" s="1"/>
  <c r="H9" i="1"/>
  <c r="H10" i="1"/>
  <c r="I10" i="1" s="1"/>
  <c r="H11" i="1"/>
  <c r="H3" i="1"/>
  <c r="I3" i="1" s="1"/>
  <c r="H4" i="1"/>
  <c r="I4" i="1" s="1"/>
  <c r="H5" i="1"/>
  <c r="I5" i="1" s="1"/>
  <c r="H6" i="1"/>
  <c r="I6" i="1" s="1"/>
  <c r="H2" i="1"/>
  <c r="I2" i="1" s="1"/>
  <c r="D15" i="1"/>
  <c r="E15" i="1"/>
  <c r="C15" i="1"/>
  <c r="D14" i="1"/>
  <c r="E14" i="1"/>
  <c r="C14" i="1"/>
  <c r="I27" i="5"/>
  <c r="I29" i="5"/>
  <c r="I31" i="5"/>
  <c r="H26" i="5"/>
  <c r="I26" i="5" s="1"/>
  <c r="H27" i="5"/>
  <c r="H28" i="5"/>
  <c r="I28" i="5" s="1"/>
  <c r="H29" i="5"/>
  <c r="H30" i="5"/>
  <c r="I30" i="5" s="1"/>
  <c r="H31" i="5"/>
  <c r="H25" i="5"/>
  <c r="I25" i="5" s="1"/>
  <c r="I16" i="5"/>
  <c r="I18" i="5"/>
  <c r="I20" i="5"/>
  <c r="I22" i="5"/>
  <c r="H15" i="5"/>
  <c r="I15" i="5" s="1"/>
  <c r="H16" i="5"/>
  <c r="H17" i="5"/>
  <c r="I17" i="5" s="1"/>
  <c r="H18" i="5"/>
  <c r="H19" i="5"/>
  <c r="I19" i="5" s="1"/>
  <c r="H20" i="5"/>
  <c r="H21" i="5"/>
  <c r="I21" i="5" s="1"/>
  <c r="H22" i="5"/>
  <c r="H14" i="5"/>
  <c r="I14" i="5" s="1"/>
  <c r="I4" i="5"/>
  <c r="I6" i="5"/>
  <c r="I8" i="5"/>
  <c r="I10" i="5"/>
  <c r="I2" i="5"/>
  <c r="H2" i="5"/>
  <c r="H3" i="5"/>
  <c r="I3" i="5" s="1"/>
  <c r="H4" i="5"/>
  <c r="H5" i="5"/>
  <c r="I5" i="5" s="1"/>
  <c r="H6" i="5"/>
  <c r="H7" i="5"/>
  <c r="I7" i="5" s="1"/>
  <c r="H8" i="5"/>
  <c r="H9" i="5"/>
  <c r="I9" i="5" s="1"/>
  <c r="H10" i="5"/>
  <c r="H11" i="5"/>
  <c r="I11" i="5" s="1"/>
  <c r="E26" i="5"/>
  <c r="D26" i="5"/>
  <c r="C26" i="5"/>
  <c r="E25" i="5"/>
  <c r="D25" i="5"/>
  <c r="C25" i="5"/>
  <c r="I24" i="9"/>
  <c r="J24" i="9" s="1"/>
  <c r="I25" i="9"/>
  <c r="J25" i="9" s="1"/>
  <c r="I26" i="9"/>
  <c r="J26" i="9" s="1"/>
  <c r="I27" i="9"/>
  <c r="J27" i="9" s="1"/>
  <c r="I28" i="9"/>
  <c r="J28" i="9" s="1"/>
  <c r="I23" i="9"/>
  <c r="J23" i="9" s="1"/>
  <c r="I16" i="9"/>
  <c r="J16" i="9" s="1"/>
  <c r="I17" i="9"/>
  <c r="J17" i="9" s="1"/>
  <c r="I18" i="9"/>
  <c r="J18" i="9" s="1"/>
  <c r="I19" i="9"/>
  <c r="J19" i="9" s="1"/>
  <c r="I20" i="9"/>
  <c r="J20" i="9" s="1"/>
  <c r="I15" i="9"/>
  <c r="J15" i="9" s="1"/>
  <c r="I8" i="9"/>
  <c r="J8" i="9" s="1"/>
  <c r="I9" i="9"/>
  <c r="J9" i="9" s="1"/>
  <c r="I10" i="9"/>
  <c r="J10" i="9" s="1"/>
  <c r="I11" i="9"/>
  <c r="J11" i="9" s="1"/>
  <c r="I12" i="9"/>
  <c r="J12" i="9" s="1"/>
  <c r="I3" i="9"/>
  <c r="J3" i="9" s="1"/>
  <c r="I4" i="9"/>
  <c r="J4" i="9" s="1"/>
  <c r="I5" i="9"/>
  <c r="J5" i="9" s="1"/>
  <c r="I2" i="9"/>
  <c r="J2" i="9" s="1"/>
  <c r="E26" i="9"/>
  <c r="D26" i="9"/>
  <c r="C26" i="9"/>
  <c r="E25" i="9"/>
  <c r="E52" i="9" s="1"/>
  <c r="D25" i="9"/>
  <c r="D52" i="9" s="1"/>
  <c r="C25" i="9"/>
  <c r="C52" i="9" s="1"/>
</calcChain>
</file>

<file path=xl/sharedStrings.xml><?xml version="1.0" encoding="utf-8"?>
<sst xmlns="http://schemas.openxmlformats.org/spreadsheetml/2006/main" count="193" uniqueCount="114">
  <si>
    <t>ID#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</si>
  <si>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</si>
  <si>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</si>
  <si>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</si>
  <si>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</si>
  <si>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</si>
  <si>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</si>
  <si>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</si>
  <si>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</si>
  <si>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</si>
  <si>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</si>
  <si>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</si>
  <si>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</si>
  <si>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</si>
  <si>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</si>
  <si>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</si>
  <si>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</si>
  <si>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</si>
  <si>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</si>
  <si>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</si>
  <si>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</si>
  <si>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</si>
  <si>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</si>
  <si>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</si>
  <si>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</si>
  <si>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</si>
  <si>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</si>
  <si>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</si>
  <si>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</si>
  <si>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</si>
  <si>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</si>
  <si>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</si>
  <si>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</si>
  <si>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</si>
  <si>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</si>
  <si>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</si>
  <si>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</si>
  <si>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</si>
  <si>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</si>
  <si>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</si>
  <si>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</si>
  <si>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</si>
  <si>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</si>
  <si>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</si>
  <si>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</si>
  <si>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</si>
  <si>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</si>
  <si>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</si>
  <si>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</si>
  <si>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</si>
  <si>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</si>
  <si>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</si>
  <si>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</si>
  <si>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</si>
  <si>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</si>
  <si>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</si>
  <si>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</si>
  <si>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</si>
  <si>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</si>
  <si>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</si>
  <si>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</si>
  <si>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</si>
  <si>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</si>
  <si>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</si>
  <si>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</si>
  <si>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</si>
  <si>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</si>
  <si>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</si>
  <si>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</si>
  <si>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</si>
  <si>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</si>
  <si>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</si>
  <si>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</si>
  <si>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</si>
  <si>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</si>
  <si>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</si>
  <si>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</si>
  <si>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</si>
  <si>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</si>
  <si>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</si>
  <si>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</si>
  <si>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</si>
  <si>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</si>
  <si>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</si>
  <si>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</si>
  <si>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</si>
  <si>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</si>
  <si>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</si>
  <si>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</si>
  <si>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</si>
  <si>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</si>
  <si>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</si>
  <si>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</si>
  <si>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</si>
  <si>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</si>
  <si>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</si>
  <si>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</si>
  <si>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</si>
  <si>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</si>
  <si>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</si>
  <si>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</si>
  <si>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</si>
  <si>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</si>
  <si>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IDEAL</t>
  </si>
  <si>
    <t>HoleHeight</t>
  </si>
  <si>
    <t>HoleWidth</t>
  </si>
  <si>
    <t>BulgeID</t>
  </si>
  <si>
    <t>BulgeOD</t>
  </si>
  <si>
    <t>AVERAGE</t>
  </si>
  <si>
    <t>STD DEV</t>
  </si>
  <si>
    <t>Freq</t>
  </si>
  <si>
    <t>RelFreq</t>
  </si>
  <si>
    <t>ST DEV</t>
  </si>
  <si>
    <t>ChannelWidth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</si>
</sst>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EPN-2020'!$G$1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'(A) EPN-2020'!$G$2:$G$6</c:f>
              <c:numCache>
                <c:formatCode>General</c:formatCode>
                <c:ptCount val="5"/>
                <c:pt idx="0">
                  <c:v>1.2270000000000001</c:v>
                </c:pt>
                <c:pt idx="1">
                  <c:v>1.228</c:v>
                </c:pt>
                <c:pt idx="2">
                  <c:v>1.2290000000000001</c:v>
                </c:pt>
                <c:pt idx="3">
                  <c:v>1.23</c:v>
                </c:pt>
                <c:pt idx="4">
                  <c:v>1.2310000000000001</c:v>
                </c:pt>
              </c:numCache>
            </c:numRef>
          </c:cat>
          <c:val>
            <c:numRef>
              <c:f>'(A) EPN-2020'!$I$2:$I$6</c:f>
              <c:numCache>
                <c:formatCode>General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0.5</c:v>
                </c:pt>
                <c:pt idx="3">
                  <c:v>0.1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56128"/>
        <c:axId val="225457664"/>
      </c:barChart>
      <c:catAx>
        <c:axId val="22545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457664"/>
        <c:crosses val="autoZero"/>
        <c:auto val="1"/>
        <c:lblAlgn val="ctr"/>
        <c:lblOffset val="100"/>
        <c:noMultiLvlLbl val="0"/>
      </c:catAx>
      <c:valAx>
        <c:axId val="22545766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45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'(D) EPN-2023'!$G$1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'(D) EPN-2023'!$G$2:$G$5</c:f>
              <c:numCache>
                <c:formatCode>General</c:formatCode>
                <c:ptCount val="4"/>
                <c:pt idx="0">
                  <c:v>1.546</c:v>
                </c:pt>
                <c:pt idx="1">
                  <c:v>1.5469999999999999</c:v>
                </c:pt>
                <c:pt idx="2">
                  <c:v>1.548</c:v>
                </c:pt>
                <c:pt idx="3">
                  <c:v>1.5489999999999999</c:v>
                </c:pt>
              </c:numCache>
            </c:numRef>
          </c:cat>
          <c:val>
            <c:numRef>
              <c:f>'(D) EPN-2023'!$I$2:$I$5</c:f>
              <c:numCache>
                <c:formatCode>General</c:formatCode>
                <c:ptCount val="4"/>
                <c:pt idx="0">
                  <c:v>0.1111111111111111</c:v>
                </c:pt>
                <c:pt idx="1">
                  <c:v>0</c:v>
                </c:pt>
                <c:pt idx="2">
                  <c:v>0.22222222222222221</c:v>
                </c:pt>
                <c:pt idx="3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47136"/>
        <c:axId val="227599488"/>
      </c:barChart>
      <c:catAx>
        <c:axId val="2271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599488"/>
        <c:crosses val="autoZero"/>
        <c:auto val="1"/>
        <c:lblAlgn val="ctr"/>
        <c:lblOffset val="100"/>
        <c:noMultiLvlLbl val="0"/>
      </c:catAx>
      <c:valAx>
        <c:axId val="227599488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14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'(D) EPN-2023'!$G$7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'(D) EPN-2023'!$G$8:$G$13</c:f>
              <c:numCache>
                <c:formatCode>General</c:formatCode>
                <c:ptCount val="6"/>
                <c:pt idx="0">
                  <c:v>2.2869999999999999</c:v>
                </c:pt>
                <c:pt idx="1">
                  <c:v>2.2879999999999998</c:v>
                </c:pt>
                <c:pt idx="2">
                  <c:v>2.2890000000000001</c:v>
                </c:pt>
                <c:pt idx="3">
                  <c:v>2.29</c:v>
                </c:pt>
                <c:pt idx="4">
                  <c:v>2.2909999999999999</c:v>
                </c:pt>
                <c:pt idx="5">
                  <c:v>2.2919999999999998</c:v>
                </c:pt>
              </c:numCache>
            </c:numRef>
          </c:cat>
          <c:val>
            <c:numRef>
              <c:f>'(D) EPN-2023'!$I$8:$I$13</c:f>
              <c:numCache>
                <c:formatCode>General</c:formatCode>
                <c:ptCount val="6"/>
                <c:pt idx="0">
                  <c:v>0.1111111111111111</c:v>
                </c:pt>
                <c:pt idx="1">
                  <c:v>0.1111111111111111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92608"/>
        <c:axId val="227494144"/>
      </c:barChart>
      <c:catAx>
        <c:axId val="2274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494144"/>
        <c:crosses val="autoZero"/>
        <c:auto val="1"/>
        <c:lblAlgn val="ctr"/>
        <c:lblOffset val="100"/>
        <c:noMultiLvlLbl val="0"/>
      </c:catAx>
      <c:valAx>
        <c:axId val="22749414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49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'(D) EPN-2023'!$G$15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'(D) EPN-2023'!$G$16:$G$18</c:f>
              <c:numCache>
                <c:formatCode>General</c:formatCode>
                <c:ptCount val="3"/>
                <c:pt idx="0">
                  <c:v>1.196</c:v>
                </c:pt>
                <c:pt idx="1">
                  <c:v>1.1970000000000001</c:v>
                </c:pt>
                <c:pt idx="2">
                  <c:v>1.198</c:v>
                </c:pt>
              </c:numCache>
            </c:numRef>
          </c:cat>
          <c:val>
            <c:numRef>
              <c:f>'(D) EPN-2023'!$I$16:$I$18</c:f>
              <c:numCache>
                <c:formatCode>General</c:formatCode>
                <c:ptCount val="3"/>
                <c:pt idx="0">
                  <c:v>0.66666666666666663</c:v>
                </c:pt>
                <c:pt idx="1">
                  <c:v>0.1111111111111111</c:v>
                </c:pt>
                <c:pt idx="2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73312"/>
        <c:axId val="224574848"/>
      </c:barChart>
      <c:catAx>
        <c:axId val="2245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574848"/>
        <c:crosses val="autoZero"/>
        <c:auto val="1"/>
        <c:lblAlgn val="ctr"/>
        <c:lblOffset val="100"/>
        <c:noMultiLvlLbl val="0"/>
      </c:catAx>
      <c:valAx>
        <c:axId val="224574848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57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'(E) EPN-2024'!$G$1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'(E) EPN-2024'!$G$2:$G$8</c:f>
              <c:numCache>
                <c:formatCode>General</c:formatCode>
                <c:ptCount val="7"/>
                <c:pt idx="0">
                  <c:v>1.548</c:v>
                </c:pt>
                <c:pt idx="1">
                  <c:v>1.5489999999999999</c:v>
                </c:pt>
                <c:pt idx="2">
                  <c:v>1.55</c:v>
                </c:pt>
                <c:pt idx="3">
                  <c:v>1.5509999999999999</c:v>
                </c:pt>
                <c:pt idx="4">
                  <c:v>1.552</c:v>
                </c:pt>
                <c:pt idx="5">
                  <c:v>1.5529999999999999</c:v>
                </c:pt>
                <c:pt idx="6">
                  <c:v>1.554</c:v>
                </c:pt>
              </c:numCache>
            </c:numRef>
          </c:cat>
          <c:val>
            <c:numRef>
              <c:f>'(E) EPN-2024'!$I$2:$I$8</c:f>
              <c:numCache>
                <c:formatCode>General</c:formatCode>
                <c:ptCount val="7"/>
                <c:pt idx="0">
                  <c:v>9.0909090909090912E-2</c:v>
                </c:pt>
                <c:pt idx="1">
                  <c:v>9.0909090909090912E-2</c:v>
                </c:pt>
                <c:pt idx="2">
                  <c:v>0.36363636363636365</c:v>
                </c:pt>
                <c:pt idx="3">
                  <c:v>0.27272727272727271</c:v>
                </c:pt>
                <c:pt idx="4">
                  <c:v>0</c:v>
                </c:pt>
                <c:pt idx="5">
                  <c:v>0</c:v>
                </c:pt>
                <c:pt idx="6">
                  <c:v>0.18181818181818182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48544"/>
        <c:axId val="227615872"/>
      </c:barChart>
      <c:catAx>
        <c:axId val="2275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615872"/>
        <c:crosses val="autoZero"/>
        <c:auto val="1"/>
        <c:lblAlgn val="ctr"/>
        <c:lblOffset val="100"/>
        <c:noMultiLvlLbl val="0"/>
      </c:catAx>
      <c:valAx>
        <c:axId val="227615872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54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'(E) EPN-2024'!$G$10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'(E) EPN-2024'!$G$11:$G$16</c:f>
              <c:numCache>
                <c:formatCode>General</c:formatCode>
                <c:ptCount val="6"/>
                <c:pt idx="0">
                  <c:v>2.2829999999999999</c:v>
                </c:pt>
                <c:pt idx="1">
                  <c:v>2.2839999999999998</c:v>
                </c:pt>
                <c:pt idx="2">
                  <c:v>2.2850000000000001</c:v>
                </c:pt>
                <c:pt idx="3">
                  <c:v>2.286</c:v>
                </c:pt>
                <c:pt idx="4">
                  <c:v>2.2869999999999999</c:v>
                </c:pt>
                <c:pt idx="5">
                  <c:v>2.2879999999999998</c:v>
                </c:pt>
              </c:numCache>
            </c:numRef>
          </c:cat>
          <c:val>
            <c:numRef>
              <c:f>'(E) EPN-2024'!$I$11:$I$16</c:f>
              <c:numCache>
                <c:formatCode>General</c:formatCode>
                <c:ptCount val="6"/>
                <c:pt idx="0">
                  <c:v>0.18181818181818182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0.27272727272727271</c:v>
                </c:pt>
                <c:pt idx="4">
                  <c:v>0.27272727272727271</c:v>
                </c:pt>
                <c:pt idx="5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44160"/>
        <c:axId val="227645696"/>
      </c:barChart>
      <c:catAx>
        <c:axId val="22764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645696"/>
        <c:crosses val="autoZero"/>
        <c:auto val="1"/>
        <c:lblAlgn val="ctr"/>
        <c:lblOffset val="100"/>
        <c:noMultiLvlLbl val="0"/>
      </c:catAx>
      <c:valAx>
        <c:axId val="227645696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64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'(E) EPN-2024'!$G$18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'(E) EPN-2024'!$G$19:$G$25</c:f>
              <c:numCache>
                <c:formatCode>General</c:formatCode>
                <c:ptCount val="7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  <c:pt idx="5">
                  <c:v>1.198</c:v>
                </c:pt>
                <c:pt idx="6">
                  <c:v>1.1990000000000001</c:v>
                </c:pt>
              </c:numCache>
            </c:numRef>
          </c:cat>
          <c:val>
            <c:numRef>
              <c:f>'(E) EPN-2024'!$I$19:$I$25</c:f>
              <c:numCache>
                <c:formatCode>General</c:formatCode>
                <c:ptCount val="7"/>
                <c:pt idx="0">
                  <c:v>9.0909090909090912E-2</c:v>
                </c:pt>
                <c:pt idx="1">
                  <c:v>0</c:v>
                </c:pt>
                <c:pt idx="2">
                  <c:v>0.27272727272727271</c:v>
                </c:pt>
                <c:pt idx="3">
                  <c:v>0.45454545454545453</c:v>
                </c:pt>
                <c:pt idx="4">
                  <c:v>0</c:v>
                </c:pt>
                <c:pt idx="5">
                  <c:v>9.0909090909090912E-2</c:v>
                </c:pt>
                <c:pt idx="6">
                  <c:v>9.0909090909090912E-2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53504"/>
        <c:axId val="227655040"/>
      </c:barChart>
      <c:catAx>
        <c:axId val="227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655040"/>
        <c:crosses val="autoZero"/>
        <c:auto val="1"/>
        <c:lblAlgn val="ctr"/>
        <c:lblOffset val="100"/>
        <c:noMultiLvlLbl val="0"/>
      </c:catAx>
      <c:valAx>
        <c:axId val="227655040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65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'(F) EPN-2019'!$G$1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'(F) EPN-2019'!$G$2:$G$19</c:f>
              <c:numCache>
                <c:formatCode>General</c:formatCode>
                <c:ptCount val="18"/>
                <c:pt idx="0">
                  <c:v>1.2150000000000001</c:v>
                </c:pt>
                <c:pt idx="1">
                  <c:v>1.216</c:v>
                </c:pt>
                <c:pt idx="2">
                  <c:v>1.2170000000000001</c:v>
                </c:pt>
                <c:pt idx="3">
                  <c:v>1.218</c:v>
                </c:pt>
                <c:pt idx="4">
                  <c:v>1.2190000000000001</c:v>
                </c:pt>
                <c:pt idx="5">
                  <c:v>1.22</c:v>
                </c:pt>
                <c:pt idx="6">
                  <c:v>1.2210000000000001</c:v>
                </c:pt>
                <c:pt idx="7">
                  <c:v>1.222</c:v>
                </c:pt>
                <c:pt idx="8">
                  <c:v>1.2230000000000001</c:v>
                </c:pt>
                <c:pt idx="9">
                  <c:v>1.224</c:v>
                </c:pt>
                <c:pt idx="10">
                  <c:v>1.2250000000000001</c:v>
                </c:pt>
                <c:pt idx="11">
                  <c:v>1.226</c:v>
                </c:pt>
                <c:pt idx="12">
                  <c:v>1.2270000000000001</c:v>
                </c:pt>
                <c:pt idx="13">
                  <c:v>1.228</c:v>
                </c:pt>
                <c:pt idx="14">
                  <c:v>1.2290000000000001</c:v>
                </c:pt>
                <c:pt idx="15">
                  <c:v>1.23</c:v>
                </c:pt>
                <c:pt idx="16">
                  <c:v>1.2310000000000001</c:v>
                </c:pt>
                <c:pt idx="17">
                  <c:v>1.232</c:v>
                </c:pt>
              </c:numCache>
            </c:numRef>
          </c:cat>
          <c:val>
            <c:numRef>
              <c:f>'(F) EPN-2019'!$I$2:$I$19</c:f>
              <c:numCache>
                <c:formatCode>General</c:formatCode>
                <c:ptCount val="18"/>
                <c:pt idx="0">
                  <c:v>0.55555555555555558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99104"/>
        <c:axId val="228074624"/>
      </c:barChart>
      <c:catAx>
        <c:axId val="2279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074624"/>
        <c:crosses val="autoZero"/>
        <c:auto val="1"/>
        <c:lblAlgn val="ctr"/>
        <c:lblOffset val="100"/>
        <c:noMultiLvlLbl val="0"/>
      </c:catAx>
      <c:valAx>
        <c:axId val="22807462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99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'(F) EPN-2019'!$G$21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'(F) EPN-2019'!$G$22:$G$35</c:f>
              <c:numCache>
                <c:formatCode>General</c:formatCode>
                <c:ptCount val="14"/>
                <c:pt idx="0">
                  <c:v>1.774</c:v>
                </c:pt>
                <c:pt idx="1">
                  <c:v>1.7749999999999999</c:v>
                </c:pt>
                <c:pt idx="2">
                  <c:v>1.776</c:v>
                </c:pt>
                <c:pt idx="3">
                  <c:v>1.7769999999999999</c:v>
                </c:pt>
                <c:pt idx="4">
                  <c:v>1.778</c:v>
                </c:pt>
                <c:pt idx="5">
                  <c:v>1.7789999999999999</c:v>
                </c:pt>
                <c:pt idx="6">
                  <c:v>1.78</c:v>
                </c:pt>
                <c:pt idx="7">
                  <c:v>1.7809999999999999</c:v>
                </c:pt>
                <c:pt idx="8">
                  <c:v>1.782</c:v>
                </c:pt>
                <c:pt idx="9">
                  <c:v>1.7829999999999999</c:v>
                </c:pt>
                <c:pt idx="10">
                  <c:v>1.784</c:v>
                </c:pt>
                <c:pt idx="11">
                  <c:v>1.7849999999999999</c:v>
                </c:pt>
                <c:pt idx="12">
                  <c:v>1.786</c:v>
                </c:pt>
                <c:pt idx="13">
                  <c:v>1.7869999999999999</c:v>
                </c:pt>
              </c:numCache>
            </c:numRef>
          </c:cat>
          <c:val>
            <c:numRef>
              <c:f>'(F) EPN-2019'!$I$22:$I$35</c:f>
              <c:numCache>
                <c:formatCode>General</c:formatCode>
                <c:ptCount val="14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0</c:v>
                </c:pt>
                <c:pt idx="7">
                  <c:v>0.1111111111111111</c:v>
                </c:pt>
                <c:pt idx="8">
                  <c:v>0</c:v>
                </c:pt>
                <c:pt idx="9">
                  <c:v>0.1111111111111111</c:v>
                </c:pt>
                <c:pt idx="10">
                  <c:v>0.22222222222222221</c:v>
                </c:pt>
                <c:pt idx="11">
                  <c:v>0.22222222222222221</c:v>
                </c:pt>
                <c:pt idx="12">
                  <c:v>0</c:v>
                </c:pt>
                <c:pt idx="13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90624"/>
        <c:axId val="228092160"/>
      </c:barChart>
      <c:catAx>
        <c:axId val="22809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092160"/>
        <c:crosses val="autoZero"/>
        <c:auto val="1"/>
        <c:lblAlgn val="ctr"/>
        <c:lblOffset val="100"/>
        <c:noMultiLvlLbl val="0"/>
      </c:catAx>
      <c:valAx>
        <c:axId val="228092160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09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'(F) EPN-2019'!$G$37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'(F) EPN-2019'!$G$38:$G$42</c:f>
              <c:numCache>
                <c:formatCode>General</c:formatCode>
                <c:ptCount val="5"/>
                <c:pt idx="0">
                  <c:v>1.1859999999999999</c:v>
                </c:pt>
                <c:pt idx="1">
                  <c:v>1.1870000000000001</c:v>
                </c:pt>
                <c:pt idx="2">
                  <c:v>1.1879999999999999</c:v>
                </c:pt>
                <c:pt idx="3">
                  <c:v>1.1890000000000001</c:v>
                </c:pt>
                <c:pt idx="4">
                  <c:v>1.19</c:v>
                </c:pt>
              </c:numCache>
            </c:numRef>
          </c:cat>
          <c:val>
            <c:numRef>
              <c:f>'(F) EPN-2019'!$I$38:$I$42</c:f>
              <c:numCache>
                <c:formatCode>General</c:formatCode>
                <c:ptCount val="5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20448"/>
        <c:axId val="228121984"/>
      </c:barChart>
      <c:catAx>
        <c:axId val="2281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121984"/>
        <c:crosses val="autoZero"/>
        <c:auto val="1"/>
        <c:lblAlgn val="ctr"/>
        <c:lblOffset val="100"/>
        <c:noMultiLvlLbl val="0"/>
      </c:catAx>
      <c:valAx>
        <c:axId val="22812198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1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'(G) EPN-2017'!$H$1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'(G) EPN-2017'!$H$2:$H$5</c:f>
              <c:numCache>
                <c:formatCode>0.000</c:formatCode>
                <c:ptCount val="4"/>
                <c:pt idx="0">
                  <c:v>1.0349999999999999</c:v>
                </c:pt>
                <c:pt idx="1">
                  <c:v>1.036</c:v>
                </c:pt>
                <c:pt idx="2">
                  <c:v>1.0369999999999999</c:v>
                </c:pt>
                <c:pt idx="3">
                  <c:v>1.038</c:v>
                </c:pt>
              </c:numCache>
            </c:numRef>
          </c:cat>
          <c:val>
            <c:numRef>
              <c:f>'(G) EPN-2017'!$J$2:$J$5</c:f>
              <c:numCache>
                <c:formatCode>General</c:formatCode>
                <c:ptCount val="4"/>
                <c:pt idx="0">
                  <c:v>4.7619047619047616E-2</c:v>
                </c:pt>
                <c:pt idx="1">
                  <c:v>0.47619047619047616</c:v>
                </c:pt>
                <c:pt idx="2">
                  <c:v>0.38095238095238093</c:v>
                </c:pt>
                <c:pt idx="3">
                  <c:v>9.5238095238095233E-2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27776"/>
        <c:axId val="228037760"/>
      </c:barChart>
      <c:catAx>
        <c:axId val="22802777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28037760"/>
        <c:crosses val="autoZero"/>
        <c:auto val="1"/>
        <c:lblAlgn val="ctr"/>
        <c:lblOffset val="100"/>
        <c:noMultiLvlLbl val="0"/>
      </c:catAx>
      <c:valAx>
        <c:axId val="228037760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0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EPN-2020'!$G$8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'(A) EPN-2020'!$G$9:$G$11</c:f>
              <c:numCache>
                <c:formatCode>General</c:formatCode>
                <c:ptCount val="3"/>
                <c:pt idx="0">
                  <c:v>1.7829999999999999</c:v>
                </c:pt>
                <c:pt idx="1">
                  <c:v>1.784</c:v>
                </c:pt>
                <c:pt idx="2">
                  <c:v>1.7849999999999999</c:v>
                </c:pt>
              </c:numCache>
            </c:numRef>
          </c:cat>
          <c:val>
            <c:numRef>
              <c:f>'(A) EPN-2020'!$I$9:$I$11</c:f>
              <c:numCache>
                <c:formatCode>General</c:formatCode>
                <c:ptCount val="3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81856"/>
        <c:axId val="225483392"/>
      </c:barChart>
      <c:catAx>
        <c:axId val="2254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483392"/>
        <c:crosses val="autoZero"/>
        <c:auto val="1"/>
        <c:lblAlgn val="ctr"/>
        <c:lblOffset val="100"/>
        <c:noMultiLvlLbl val="0"/>
      </c:catAx>
      <c:valAx>
        <c:axId val="225483392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48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'(G) EPN-2017'!$H$7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'(G) EPN-2017'!$H$8:$H$12</c:f>
              <c:numCache>
                <c:formatCode>0.000</c:formatCode>
                <c:ptCount val="5"/>
                <c:pt idx="0">
                  <c:v>1.0840000000000001</c:v>
                </c:pt>
                <c:pt idx="1">
                  <c:v>1.085</c:v>
                </c:pt>
                <c:pt idx="2">
                  <c:v>1.0860000000000001</c:v>
                </c:pt>
                <c:pt idx="3">
                  <c:v>1.087</c:v>
                </c:pt>
                <c:pt idx="4">
                  <c:v>1.0880000000000001</c:v>
                </c:pt>
              </c:numCache>
            </c:numRef>
          </c:cat>
          <c:val>
            <c:numRef>
              <c:f>'(G) EPN-2017'!$J$8:$J$12</c:f>
              <c:numCache>
                <c:formatCode>General</c:formatCode>
                <c:ptCount val="5"/>
                <c:pt idx="0">
                  <c:v>0.23809523809523808</c:v>
                </c:pt>
                <c:pt idx="1">
                  <c:v>0.38095238095238093</c:v>
                </c:pt>
                <c:pt idx="2">
                  <c:v>0.23809523809523808</c:v>
                </c:pt>
                <c:pt idx="3">
                  <c:v>4.7619047619047616E-2</c:v>
                </c:pt>
                <c:pt idx="4">
                  <c:v>9.5238095238095233E-2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57856"/>
        <c:axId val="228059392"/>
      </c:barChart>
      <c:catAx>
        <c:axId val="22805785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28059392"/>
        <c:crosses val="autoZero"/>
        <c:auto val="1"/>
        <c:lblAlgn val="ctr"/>
        <c:lblOffset val="100"/>
        <c:noMultiLvlLbl val="0"/>
      </c:catAx>
      <c:valAx>
        <c:axId val="228059392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05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'(G) EPN-2017'!$H$14</c:f>
              <c:strCache>
                <c:ptCount val="1"/>
                <c:pt idx="0">
                  <c:v>BulgeID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'(G) EPN-2017'!$H$15:$H$20</c:f>
              <c:numCache>
                <c:formatCode>0.000</c:formatCode>
                <c:ptCount val="6"/>
                <c:pt idx="0">
                  <c:v>1.21</c:v>
                </c:pt>
                <c:pt idx="1">
                  <c:v>1.2110000000000001</c:v>
                </c:pt>
                <c:pt idx="2">
                  <c:v>1.212</c:v>
                </c:pt>
                <c:pt idx="3">
                  <c:v>1.2130000000000001</c:v>
                </c:pt>
                <c:pt idx="4">
                  <c:v>1.214</c:v>
                </c:pt>
                <c:pt idx="5">
                  <c:v>1.2150000000000001</c:v>
                </c:pt>
              </c:numCache>
            </c:numRef>
          </c:cat>
          <c:val>
            <c:numRef>
              <c:f>'(G) EPN-2017'!$J$15:$J$20</c:f>
              <c:numCache>
                <c:formatCode>General</c:formatCode>
                <c:ptCount val="6"/>
                <c:pt idx="0">
                  <c:v>9.5238095238095233E-2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0.23809523809523808</c:v>
                </c:pt>
                <c:pt idx="4">
                  <c:v>4.7619047619047616E-2</c:v>
                </c:pt>
                <c:pt idx="5">
                  <c:v>4.7619047619047616E-2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61440"/>
        <c:axId val="225262976"/>
      </c:barChart>
      <c:catAx>
        <c:axId val="22526144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25262976"/>
        <c:crosses val="autoZero"/>
        <c:auto val="1"/>
        <c:lblAlgn val="ctr"/>
        <c:lblOffset val="100"/>
        <c:noMultiLvlLbl val="0"/>
      </c:catAx>
      <c:valAx>
        <c:axId val="225262976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26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'(G) EPN-2017'!$H$22</c:f>
              <c:strCache>
                <c:ptCount val="1"/>
                <c:pt idx="0">
                  <c:v>BulgeOD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'(G) EPN-2017'!$H$23:$H$28</c:f>
              <c:numCache>
                <c:formatCode>0.000</c:formatCode>
                <c:ptCount val="6"/>
                <c:pt idx="0">
                  <c:v>1.4350000000000001</c:v>
                </c:pt>
                <c:pt idx="1">
                  <c:v>1.4359999999999999</c:v>
                </c:pt>
                <c:pt idx="2">
                  <c:v>1.4370000000000001</c:v>
                </c:pt>
                <c:pt idx="3">
                  <c:v>1.4379999999999999</c:v>
                </c:pt>
                <c:pt idx="4">
                  <c:v>1.4390000000000001</c:v>
                </c:pt>
                <c:pt idx="5">
                  <c:v>1.44</c:v>
                </c:pt>
              </c:numCache>
            </c:numRef>
          </c:cat>
          <c:val>
            <c:numRef>
              <c:f>'(G) EPN-2017'!$J$23:$J$28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70784"/>
        <c:axId val="225301248"/>
      </c:barChart>
      <c:catAx>
        <c:axId val="22527078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25301248"/>
        <c:crosses val="autoZero"/>
        <c:auto val="1"/>
        <c:lblAlgn val="ctr"/>
        <c:lblOffset val="100"/>
        <c:noMultiLvlLbl val="0"/>
      </c:catAx>
      <c:valAx>
        <c:axId val="225301248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27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'(H) EPN-2022'!$G$1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'(H) EPN-2022'!$G$2:$G$8</c:f>
              <c:numCache>
                <c:formatCode>General</c:formatCode>
                <c:ptCount val="7"/>
                <c:pt idx="0">
                  <c:v>1.5309999999999999</c:v>
                </c:pt>
                <c:pt idx="1">
                  <c:v>1.532</c:v>
                </c:pt>
                <c:pt idx="2">
                  <c:v>1.5329999999999999</c:v>
                </c:pt>
                <c:pt idx="3">
                  <c:v>1.534</c:v>
                </c:pt>
                <c:pt idx="4">
                  <c:v>1.5349999999999999</c:v>
                </c:pt>
                <c:pt idx="5">
                  <c:v>1.536</c:v>
                </c:pt>
                <c:pt idx="6">
                  <c:v>1.5369999999999999</c:v>
                </c:pt>
              </c:numCache>
            </c:numRef>
          </c:cat>
          <c:val>
            <c:numRef>
              <c:f>'(H) EPN-2022'!$I$2:$I$8</c:f>
              <c:numCache>
                <c:formatCode>General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32320"/>
        <c:axId val="225433856"/>
      </c:barChart>
      <c:catAx>
        <c:axId val="2254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433856"/>
        <c:crosses val="autoZero"/>
        <c:auto val="1"/>
        <c:lblAlgn val="ctr"/>
        <c:lblOffset val="100"/>
        <c:noMultiLvlLbl val="0"/>
      </c:catAx>
      <c:valAx>
        <c:axId val="225433856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4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'(H) EPN-2022'!$G$10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'(H) EPN-2022'!$G$11:$G$25</c:f>
              <c:numCache>
                <c:formatCode>General</c:formatCode>
                <c:ptCount val="15"/>
                <c:pt idx="0">
                  <c:v>2.2719999999999998</c:v>
                </c:pt>
                <c:pt idx="1">
                  <c:v>2.2730000000000001</c:v>
                </c:pt>
                <c:pt idx="2">
                  <c:v>2.274</c:v>
                </c:pt>
                <c:pt idx="3">
                  <c:v>2.2749999999999999</c:v>
                </c:pt>
                <c:pt idx="4">
                  <c:v>2.2759999999999998</c:v>
                </c:pt>
                <c:pt idx="5">
                  <c:v>2.2770000000000001</c:v>
                </c:pt>
                <c:pt idx="6">
                  <c:v>2.278</c:v>
                </c:pt>
                <c:pt idx="7">
                  <c:v>2.2789999999999999</c:v>
                </c:pt>
                <c:pt idx="8">
                  <c:v>2.2799999999999998</c:v>
                </c:pt>
                <c:pt idx="9">
                  <c:v>2.2810000000000001</c:v>
                </c:pt>
                <c:pt idx="10">
                  <c:v>2.282</c:v>
                </c:pt>
                <c:pt idx="11">
                  <c:v>2.2829999999999999</c:v>
                </c:pt>
                <c:pt idx="12">
                  <c:v>2.2839999999999998</c:v>
                </c:pt>
                <c:pt idx="13">
                  <c:v>2.2850000000000001</c:v>
                </c:pt>
                <c:pt idx="14">
                  <c:v>2.286</c:v>
                </c:pt>
              </c:numCache>
            </c:numRef>
          </c:cat>
          <c:val>
            <c:numRef>
              <c:f>'(H) EPN-2022'!$I$11:$I$25</c:f>
              <c:numCache>
                <c:formatCode>General</c:formatCode>
                <c:ptCount val="15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0.3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26976"/>
        <c:axId val="225328512"/>
      </c:barChart>
      <c:catAx>
        <c:axId val="2253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328512"/>
        <c:crosses val="autoZero"/>
        <c:auto val="1"/>
        <c:lblAlgn val="ctr"/>
        <c:lblOffset val="100"/>
        <c:noMultiLvlLbl val="0"/>
      </c:catAx>
      <c:valAx>
        <c:axId val="225328512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32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'(H) EPN-2022'!$G$27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'(H) EPN-2022'!$G$28:$G$32</c:f>
              <c:numCache>
                <c:formatCode>General</c:formatCode>
                <c:ptCount val="5"/>
                <c:pt idx="0">
                  <c:v>1.1919999999999999</c:v>
                </c:pt>
                <c:pt idx="1">
                  <c:v>1.1930000000000001</c:v>
                </c:pt>
                <c:pt idx="2">
                  <c:v>1.194</c:v>
                </c:pt>
                <c:pt idx="3">
                  <c:v>1.1950000000000001</c:v>
                </c:pt>
                <c:pt idx="4">
                  <c:v>1.196</c:v>
                </c:pt>
              </c:numCache>
            </c:numRef>
          </c:cat>
          <c:val>
            <c:numRef>
              <c:f>'(H) EPN-2022'!$I$28:$I$32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44512"/>
        <c:axId val="225346304"/>
      </c:barChart>
      <c:catAx>
        <c:axId val="2253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346304"/>
        <c:crosses val="autoZero"/>
        <c:auto val="1"/>
        <c:lblAlgn val="ctr"/>
        <c:lblOffset val="100"/>
        <c:noMultiLvlLbl val="0"/>
      </c:catAx>
      <c:valAx>
        <c:axId val="22534630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3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'(A) EPN-2020'!$G$13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'(A) EPN-2020'!$G$14:$G$18</c:f>
              <c:numCache>
                <c:formatCode>General</c:formatCode>
                <c:ptCount val="5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</c:numCache>
            </c:numRef>
          </c:cat>
          <c:val>
            <c:numRef>
              <c:f>'(A) EPN-2020'!$I$14:$I$18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05280"/>
        <c:axId val="225506816"/>
      </c:barChart>
      <c:catAx>
        <c:axId val="2255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506816"/>
        <c:crosses val="autoZero"/>
        <c:auto val="1"/>
        <c:lblAlgn val="ctr"/>
        <c:lblOffset val="100"/>
        <c:noMultiLvlLbl val="0"/>
      </c:catAx>
      <c:valAx>
        <c:axId val="225506816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50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EPN-2021'!$G$1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'(B) EPN-2021'!$G$2:$G$7</c:f>
              <c:numCache>
                <c:formatCode>General</c:formatCode>
                <c:ptCount val="6"/>
                <c:pt idx="0">
                  <c:v>1.2250000000000001</c:v>
                </c:pt>
                <c:pt idx="1">
                  <c:v>1.226</c:v>
                </c:pt>
                <c:pt idx="2">
                  <c:v>1.2270000000000001</c:v>
                </c:pt>
                <c:pt idx="3">
                  <c:v>1.228</c:v>
                </c:pt>
                <c:pt idx="4">
                  <c:v>1.2290000000000001</c:v>
                </c:pt>
                <c:pt idx="5">
                  <c:v>1.23</c:v>
                </c:pt>
              </c:numCache>
            </c:numRef>
          </c:cat>
          <c:val>
            <c:numRef>
              <c:f>'(B) EPN-2021'!$I$2:$I$7</c:f>
              <c:numCache>
                <c:formatCode>General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93664"/>
        <c:axId val="226995200"/>
      </c:barChart>
      <c:catAx>
        <c:axId val="2269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995200"/>
        <c:crosses val="autoZero"/>
        <c:auto val="1"/>
        <c:lblAlgn val="ctr"/>
        <c:lblOffset val="100"/>
        <c:noMultiLvlLbl val="0"/>
      </c:catAx>
      <c:valAx>
        <c:axId val="226995200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99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EPN-2021'!$G$9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'(B) EPN-2021'!$G$10:$G$19</c:f>
              <c:numCache>
                <c:formatCode>General</c:formatCode>
                <c:ptCount val="10"/>
                <c:pt idx="0">
                  <c:v>1.7749999999999999</c:v>
                </c:pt>
                <c:pt idx="1">
                  <c:v>1.776</c:v>
                </c:pt>
                <c:pt idx="2">
                  <c:v>1.7769999999999999</c:v>
                </c:pt>
                <c:pt idx="3">
                  <c:v>1.778</c:v>
                </c:pt>
                <c:pt idx="4">
                  <c:v>1.7789999999999999</c:v>
                </c:pt>
                <c:pt idx="5">
                  <c:v>1.78</c:v>
                </c:pt>
                <c:pt idx="6">
                  <c:v>1.7809999999999999</c:v>
                </c:pt>
                <c:pt idx="7">
                  <c:v>1.782</c:v>
                </c:pt>
                <c:pt idx="8">
                  <c:v>1.7829999999999999</c:v>
                </c:pt>
                <c:pt idx="9">
                  <c:v>1.784</c:v>
                </c:pt>
              </c:numCache>
            </c:numRef>
          </c:cat>
          <c:val>
            <c:numRef>
              <c:f>'(B) EPN-2021'!$I$10:$I$19</c:f>
              <c:numCache>
                <c:formatCode>General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27968"/>
        <c:axId val="227029760"/>
      </c:barChart>
      <c:catAx>
        <c:axId val="2270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029760"/>
        <c:crosses val="autoZero"/>
        <c:auto val="1"/>
        <c:lblAlgn val="ctr"/>
        <c:lblOffset val="100"/>
        <c:noMultiLvlLbl val="0"/>
      </c:catAx>
      <c:valAx>
        <c:axId val="227029760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2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'(B) EPN-2021'!$G$21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'(B) EPN-2021'!$G$22:$G$30</c:f>
              <c:numCache>
                <c:formatCode>General</c:formatCode>
                <c:ptCount val="9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  <c:pt idx="5">
                  <c:v>1.198</c:v>
                </c:pt>
                <c:pt idx="6">
                  <c:v>1.1990000000000001</c:v>
                </c:pt>
                <c:pt idx="7">
                  <c:v>1.2</c:v>
                </c:pt>
                <c:pt idx="8">
                  <c:v>1.2010000000000001</c:v>
                </c:pt>
              </c:numCache>
            </c:numRef>
          </c:cat>
          <c:val>
            <c:numRef>
              <c:f>'(B) EPN-2021'!$I$22:$I$30</c:f>
              <c:numCache>
                <c:formatCode>General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0.5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35776"/>
        <c:axId val="227041664"/>
      </c:barChart>
      <c:catAx>
        <c:axId val="22703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041664"/>
        <c:crosses val="autoZero"/>
        <c:auto val="1"/>
        <c:lblAlgn val="ctr"/>
        <c:lblOffset val="100"/>
        <c:noMultiLvlLbl val="0"/>
      </c:catAx>
      <c:valAx>
        <c:axId val="22704166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3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'(C) EPN-2018'!$G$1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'(C) EPN-2018'!$G$2:$G$11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1.101</c:v>
                </c:pt>
                <c:pt idx="2">
                  <c:v>1.1020000000000001</c:v>
                </c:pt>
                <c:pt idx="3">
                  <c:v>1.103</c:v>
                </c:pt>
                <c:pt idx="4">
                  <c:v>1.1040000000000001</c:v>
                </c:pt>
                <c:pt idx="5">
                  <c:v>1.105</c:v>
                </c:pt>
                <c:pt idx="6">
                  <c:v>1.1060000000000001</c:v>
                </c:pt>
                <c:pt idx="7">
                  <c:v>1.107</c:v>
                </c:pt>
                <c:pt idx="8">
                  <c:v>1.1080000000000001</c:v>
                </c:pt>
                <c:pt idx="9">
                  <c:v>1.109</c:v>
                </c:pt>
              </c:numCache>
            </c:numRef>
          </c:cat>
          <c:val>
            <c:numRef>
              <c:f>'(C) EPN-2018'!$I$2:$I$11</c:f>
              <c:numCache>
                <c:formatCode>General</c:formatCode>
                <c:ptCount val="10"/>
                <c:pt idx="0">
                  <c:v>4.7619047619047616E-2</c:v>
                </c:pt>
                <c:pt idx="1">
                  <c:v>4.7619047619047616E-2</c:v>
                </c:pt>
                <c:pt idx="2">
                  <c:v>0</c:v>
                </c:pt>
                <c:pt idx="3">
                  <c:v>4.7619047619047616E-2</c:v>
                </c:pt>
                <c:pt idx="4">
                  <c:v>0</c:v>
                </c:pt>
                <c:pt idx="5">
                  <c:v>0.14285714285714285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9.5238095238095233E-2</c:v>
                </c:pt>
                <c:pt idx="9">
                  <c:v>9.5238095238095233E-2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82240"/>
        <c:axId val="227083776"/>
      </c:barChart>
      <c:catAx>
        <c:axId val="2270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083776"/>
        <c:crosses val="autoZero"/>
        <c:auto val="1"/>
        <c:lblAlgn val="ctr"/>
        <c:lblOffset val="100"/>
        <c:noMultiLvlLbl val="0"/>
      </c:catAx>
      <c:valAx>
        <c:axId val="227083776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82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'(C) EPN-2018'!$G$13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'(C) EPN-2018'!$G$14:$G$22</c:f>
              <c:numCache>
                <c:formatCode>General</c:formatCode>
                <c:ptCount val="9"/>
                <c:pt idx="0">
                  <c:v>1.0740000000000001</c:v>
                </c:pt>
                <c:pt idx="1">
                  <c:v>1.075</c:v>
                </c:pt>
                <c:pt idx="2">
                  <c:v>1.0760000000000001</c:v>
                </c:pt>
                <c:pt idx="3">
                  <c:v>1.077</c:v>
                </c:pt>
                <c:pt idx="4">
                  <c:v>1.0780000000000001</c:v>
                </c:pt>
                <c:pt idx="5">
                  <c:v>1.079</c:v>
                </c:pt>
                <c:pt idx="6">
                  <c:v>1.08</c:v>
                </c:pt>
                <c:pt idx="7">
                  <c:v>1.081</c:v>
                </c:pt>
                <c:pt idx="8">
                  <c:v>1.0820000000000001</c:v>
                </c:pt>
              </c:numCache>
            </c:numRef>
          </c:cat>
          <c:val>
            <c:numRef>
              <c:f>'(C) EPN-2018'!$I$14:$I$22</c:f>
              <c:numCache>
                <c:formatCode>General</c:formatCode>
                <c:ptCount val="9"/>
                <c:pt idx="0">
                  <c:v>9.5238095238095233E-2</c:v>
                </c:pt>
                <c:pt idx="1">
                  <c:v>0</c:v>
                </c:pt>
                <c:pt idx="2">
                  <c:v>0.14285714285714285</c:v>
                </c:pt>
                <c:pt idx="3">
                  <c:v>4.7619047619047616E-2</c:v>
                </c:pt>
                <c:pt idx="4">
                  <c:v>0.14285714285714285</c:v>
                </c:pt>
                <c:pt idx="5">
                  <c:v>0.19047619047619047</c:v>
                </c:pt>
                <c:pt idx="6">
                  <c:v>0.2857142857142857</c:v>
                </c:pt>
                <c:pt idx="7">
                  <c:v>4.7619047619047616E-2</c:v>
                </c:pt>
                <c:pt idx="8">
                  <c:v>4.7619047619047616E-2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03488"/>
        <c:axId val="227105024"/>
      </c:barChart>
      <c:catAx>
        <c:axId val="2271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105024"/>
        <c:crosses val="autoZero"/>
        <c:auto val="1"/>
        <c:lblAlgn val="ctr"/>
        <c:lblOffset val="100"/>
        <c:noMultiLvlLbl val="0"/>
      </c:catAx>
      <c:valAx>
        <c:axId val="22710502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10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'(C) EPN-2018'!$G$24</c:f>
              <c:strCache>
                <c:ptCount val="1"/>
                <c:pt idx="0">
                  <c:v>BulgeID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'(C) EPN-2018'!$G$25:$G$31</c:f>
              <c:numCache>
                <c:formatCode>General</c:formatCode>
                <c:ptCount val="7"/>
                <c:pt idx="0">
                  <c:v>1.2050000000000001</c:v>
                </c:pt>
                <c:pt idx="1">
                  <c:v>1.206</c:v>
                </c:pt>
                <c:pt idx="2">
                  <c:v>1.2070000000000001</c:v>
                </c:pt>
                <c:pt idx="3">
                  <c:v>1.208</c:v>
                </c:pt>
                <c:pt idx="4">
                  <c:v>1.2090000000000001</c:v>
                </c:pt>
                <c:pt idx="5">
                  <c:v>1.21</c:v>
                </c:pt>
                <c:pt idx="6">
                  <c:v>1.2110000000000001</c:v>
                </c:pt>
              </c:numCache>
            </c:numRef>
          </c:cat>
          <c:val>
            <c:numRef>
              <c:f>'(C) EPN-2018'!$I$25:$I$31</c:f>
              <c:numCache>
                <c:formatCode>General</c:formatCode>
                <c:ptCount val="7"/>
                <c:pt idx="0">
                  <c:v>9.5238095238095233E-2</c:v>
                </c:pt>
                <c:pt idx="1">
                  <c:v>4.7619047619047616E-2</c:v>
                </c:pt>
                <c:pt idx="2">
                  <c:v>0.14285714285714285</c:v>
                </c:pt>
                <c:pt idx="3">
                  <c:v>0.23809523809523808</c:v>
                </c:pt>
                <c:pt idx="4">
                  <c:v>0.19047619047619047</c:v>
                </c:pt>
                <c:pt idx="5">
                  <c:v>0.23809523809523808</c:v>
                </c:pt>
                <c:pt idx="6">
                  <c:v>4.7619047619047616E-2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37408"/>
        <c:axId val="227138944"/>
      </c:barChart>
      <c:catAx>
        <c:axId val="2271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138944"/>
        <c:crosses val="autoZero"/>
        <c:auto val="1"/>
        <c:lblAlgn val="ctr"/>
        <c:lblOffset val="100"/>
        <c:noMultiLvlLbl val="0"/>
      </c:catAx>
      <c:valAx>
        <c:axId val="227138944"/>
        <c:scaling>
          <c:orientation val="minMax"/>
          <c:max val="0.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13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16</xdr:col>
      <xdr:colOff>438150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66675</xdr:rowOff>
    </xdr:from>
    <xdr:to>
      <xdr:col>16</xdr:col>
      <xdr:colOff>438150</xdr:colOff>
      <xdr:row>25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25</xdr:row>
      <xdr:rowOff>142875</xdr:rowOff>
    </xdr:from>
    <xdr:to>
      <xdr:col>16</xdr:col>
      <xdr:colOff>428625</xdr:colOff>
      <xdr:row>37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16</xdr:col>
      <xdr:colOff>438150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76200</xdr:rowOff>
    </xdr:from>
    <xdr:to>
      <xdr:col>16</xdr:col>
      <xdr:colOff>438150</xdr:colOff>
      <xdr:row>25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16</xdr:col>
      <xdr:colOff>438150</xdr:colOff>
      <xdr:row>38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0</xdr:row>
      <xdr:rowOff>133350</xdr:rowOff>
    </xdr:from>
    <xdr:to>
      <xdr:col>16</xdr:col>
      <xdr:colOff>428625</xdr:colOff>
      <xdr:row>12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38100</xdr:rowOff>
    </xdr:from>
    <xdr:to>
      <xdr:col>16</xdr:col>
      <xdr:colOff>438150</xdr:colOff>
      <xdr:row>25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25</xdr:row>
      <xdr:rowOff>114300</xdr:rowOff>
    </xdr:from>
    <xdr:to>
      <xdr:col>16</xdr:col>
      <xdr:colOff>438150</xdr:colOff>
      <xdr:row>37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142875</xdr:rowOff>
    </xdr:from>
    <xdr:to>
      <xdr:col>16</xdr:col>
      <xdr:colOff>438150</xdr:colOff>
      <xdr:row>12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</xdr:row>
      <xdr:rowOff>9525</xdr:rowOff>
    </xdr:from>
    <xdr:to>
      <xdr:col>16</xdr:col>
      <xdr:colOff>428625</xdr:colOff>
      <xdr:row>13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142875</xdr:rowOff>
    </xdr:from>
    <xdr:to>
      <xdr:col>16</xdr:col>
      <xdr:colOff>438150</xdr:colOff>
      <xdr:row>12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0</xdr:row>
      <xdr:rowOff>76200</xdr:rowOff>
    </xdr:from>
    <xdr:to>
      <xdr:col>17</xdr:col>
      <xdr:colOff>142875</xdr:colOff>
      <xdr:row>12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12</xdr:row>
      <xdr:rowOff>142875</xdr:rowOff>
    </xdr:from>
    <xdr:to>
      <xdr:col>17</xdr:col>
      <xdr:colOff>152400</xdr:colOff>
      <xdr:row>24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180975</xdr:colOff>
      <xdr:row>0</xdr:row>
      <xdr:rowOff>76200</xdr:rowOff>
    </xdr:from>
    <xdr:to>
      <xdr:col>24</xdr:col>
      <xdr:colOff>9525</xdr:colOff>
      <xdr:row>12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190500</xdr:colOff>
      <xdr:row>12</xdr:row>
      <xdr:rowOff>133350</xdr:rowOff>
    </xdr:from>
    <xdr:to>
      <xdr:col>24</xdr:col>
      <xdr:colOff>19050</xdr:colOff>
      <xdr:row>24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66675</xdr:rowOff>
    </xdr:from>
    <xdr:to>
      <xdr:col>16</xdr:col>
      <xdr:colOff>590550</xdr:colOff>
      <xdr:row>12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0</xdr:rowOff>
    </xdr:from>
    <xdr:to>
      <xdr:col>16</xdr:col>
      <xdr:colOff>438150</xdr:colOff>
      <xdr:row>25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16</xdr:col>
      <xdr:colOff>438150</xdr:colOff>
      <xdr:row>38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31" sqref="G31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 x14ac:dyDescent="0.25">
      <c r="A2" t="s">
        <v>1</v>
      </c>
      <c r="C2">
        <v>1.2310000000000001</v>
      </c>
      <c r="D2">
        <v>1.7829999999999999</v>
      </c>
      <c r="E2">
        <v>1.196</v>
      </c>
      <c r="G2">
        <v>1.2270000000000001</v>
      </c>
      <c r="H2">
        <f>COUNTIF($C$2:$C$11,G2)</f>
        <v>1</v>
      </c>
      <c r="I2">
        <f>H2/10</f>
        <v>0.1</v>
      </c>
    </row>
    <row r="3" spans="1:9" x14ac:dyDescent="0.25">
      <c r="A3" t="s">
        <v>2</v>
      </c>
      <c r="C3">
        <v>1.23</v>
      </c>
      <c r="D3">
        <v>1.784</v>
      </c>
      <c r="E3">
        <v>1.1970000000000001</v>
      </c>
      <c r="G3">
        <v>1.228</v>
      </c>
      <c r="H3">
        <f t="shared" ref="H3:H6" si="0">COUNTIF($C$2:$C$11,G3)</f>
        <v>0</v>
      </c>
      <c r="I3">
        <f t="shared" ref="I3:I6" si="1">H3/10</f>
        <v>0</v>
      </c>
    </row>
    <row r="4" spans="1:9" x14ac:dyDescent="0.25">
      <c r="A4" t="s">
        <v>3</v>
      </c>
      <c r="C4">
        <v>1.2270000000000001</v>
      </c>
      <c r="D4">
        <v>1.784</v>
      </c>
      <c r="E4">
        <v>1.196</v>
      </c>
      <c r="G4">
        <v>1.2290000000000001</v>
      </c>
      <c r="H4">
        <f t="shared" si="0"/>
        <v>5</v>
      </c>
      <c r="I4">
        <f t="shared" si="1"/>
        <v>0.5</v>
      </c>
    </row>
    <row r="5" spans="1:9" x14ac:dyDescent="0.25">
      <c r="A5" t="s">
        <v>4</v>
      </c>
      <c r="C5">
        <v>1.2290000000000001</v>
      </c>
      <c r="D5">
        <v>1.7829999999999999</v>
      </c>
      <c r="E5">
        <v>1.196</v>
      </c>
      <c r="G5">
        <v>1.23</v>
      </c>
      <c r="H5">
        <f t="shared" si="0"/>
        <v>1</v>
      </c>
      <c r="I5">
        <f t="shared" si="1"/>
        <v>0.1</v>
      </c>
    </row>
    <row r="6" spans="1:9" x14ac:dyDescent="0.25">
      <c r="A6" t="s">
        <v>5</v>
      </c>
      <c r="C6">
        <v>1.2310000000000001</v>
      </c>
      <c r="D6">
        <v>1.784</v>
      </c>
      <c r="E6">
        <v>1.196</v>
      </c>
      <c r="G6">
        <v>1.2310000000000001</v>
      </c>
      <c r="H6">
        <f t="shared" si="0"/>
        <v>3</v>
      </c>
      <c r="I6">
        <f t="shared" si="1"/>
        <v>0.3</v>
      </c>
    </row>
    <row r="7" spans="1:9" x14ac:dyDescent="0.25">
      <c r="A7" t="s">
        <v>6</v>
      </c>
      <c r="C7">
        <v>1.2290000000000001</v>
      </c>
      <c r="D7">
        <v>1.7849999999999999</v>
      </c>
      <c r="E7">
        <v>1.1970000000000001</v>
      </c>
    </row>
    <row r="8" spans="1:9" x14ac:dyDescent="0.25">
      <c r="A8" t="s">
        <v>7</v>
      </c>
      <c r="C8">
        <v>1.2290000000000001</v>
      </c>
      <c r="D8">
        <v>1.7829999999999999</v>
      </c>
      <c r="E8">
        <v>1.194</v>
      </c>
      <c r="G8" t="s">
        <v>105</v>
      </c>
    </row>
    <row r="9" spans="1:9" x14ac:dyDescent="0.25">
      <c r="A9" t="s">
        <v>8</v>
      </c>
      <c r="C9">
        <v>1.2290000000000001</v>
      </c>
      <c r="D9">
        <v>1.7829999999999999</v>
      </c>
      <c r="E9">
        <v>1.1970000000000001</v>
      </c>
      <c r="G9">
        <v>1.7829999999999999</v>
      </c>
      <c r="H9">
        <f t="shared" ref="H9:H11" si="2">COUNTIF($D$2:$D$11,G9)</f>
        <v>6</v>
      </c>
      <c r="I9">
        <f t="shared" ref="I9:I11" si="3">H9/10</f>
        <v>0.6</v>
      </c>
    </row>
    <row r="10" spans="1:9" x14ac:dyDescent="0.25">
      <c r="A10" t="s">
        <v>9</v>
      </c>
      <c r="C10">
        <v>1.2290000000000001</v>
      </c>
      <c r="D10">
        <v>1.7829999999999999</v>
      </c>
      <c r="E10">
        <v>1.194</v>
      </c>
      <c r="G10">
        <v>1.784</v>
      </c>
      <c r="H10">
        <f t="shared" si="2"/>
        <v>3</v>
      </c>
      <c r="I10">
        <f t="shared" si="3"/>
        <v>0.3</v>
      </c>
    </row>
    <row r="11" spans="1:9" x14ac:dyDescent="0.25">
      <c r="A11" t="s">
        <v>10</v>
      </c>
      <c r="C11">
        <v>1.2310000000000001</v>
      </c>
      <c r="D11">
        <v>1.7829999999999999</v>
      </c>
      <c r="E11">
        <v>1.1930000000000001</v>
      </c>
      <c r="G11">
        <v>1.7849999999999999</v>
      </c>
      <c r="H11">
        <f t="shared" si="2"/>
        <v>1</v>
      </c>
      <c r="I11">
        <f t="shared" si="3"/>
        <v>0.1</v>
      </c>
    </row>
    <row r="13" spans="1:9" x14ac:dyDescent="0.25">
      <c r="A13" t="s">
        <v>103</v>
      </c>
      <c r="G13" t="s">
        <v>113</v>
      </c>
    </row>
    <row r="14" spans="1:9" x14ac:dyDescent="0.25">
      <c r="A14" t="s">
        <v>108</v>
      </c>
      <c r="C14">
        <f>AVERAGE(C2:C11)</f>
        <v>1.2295</v>
      </c>
      <c r="D14">
        <f t="shared" ref="D14:E14" si="4">AVERAGE(D2:D11)</f>
        <v>1.7835000000000001</v>
      </c>
      <c r="E14">
        <f t="shared" si="4"/>
        <v>1.1955999999999998</v>
      </c>
      <c r="G14">
        <v>1.1930000000000001</v>
      </c>
      <c r="H14">
        <f>COUNTIF($E$2:$E$11,G14)</f>
        <v>1</v>
      </c>
      <c r="I14">
        <f t="shared" ref="I14:I18" si="5">H14/10</f>
        <v>0.1</v>
      </c>
    </row>
    <row r="15" spans="1:9" x14ac:dyDescent="0.25">
      <c r="A15" t="s">
        <v>109</v>
      </c>
      <c r="C15">
        <f>STDEVP(C2:C11)</f>
        <v>1.2041594578792261E-3</v>
      </c>
      <c r="D15">
        <f t="shared" ref="D15:E15" si="6">STDEVP(D2:D11)</f>
        <v>6.7082039324996236E-4</v>
      </c>
      <c r="E15">
        <f t="shared" si="6"/>
        <v>1.3564659966250679E-3</v>
      </c>
      <c r="G15">
        <v>1.194</v>
      </c>
      <c r="H15">
        <f t="shared" ref="H15:H18" si="7">COUNTIF($E$2:$E$11,G15)</f>
        <v>2</v>
      </c>
      <c r="I15">
        <f t="shared" si="5"/>
        <v>0.2</v>
      </c>
    </row>
    <row r="16" spans="1:9" x14ac:dyDescent="0.25">
      <c r="G16">
        <v>1.1950000000000001</v>
      </c>
      <c r="H16">
        <f t="shared" si="7"/>
        <v>0</v>
      </c>
      <c r="I16">
        <f t="shared" si="5"/>
        <v>0</v>
      </c>
    </row>
    <row r="17" spans="3:9" x14ac:dyDescent="0.25">
      <c r="G17">
        <v>1.196</v>
      </c>
      <c r="H17">
        <f t="shared" si="7"/>
        <v>4</v>
      </c>
      <c r="I17">
        <f t="shared" si="5"/>
        <v>0.4</v>
      </c>
    </row>
    <row r="18" spans="3:9" x14ac:dyDescent="0.25">
      <c r="G18">
        <v>1.1970000000000001</v>
      </c>
      <c r="H18">
        <f t="shared" si="7"/>
        <v>3</v>
      </c>
      <c r="I18">
        <f t="shared" si="5"/>
        <v>0.3</v>
      </c>
    </row>
    <row r="19" spans="3:9" x14ac:dyDescent="0.25">
      <c r="C19" s="3">
        <f>C2*25.4</f>
        <v>31.267400000000002</v>
      </c>
      <c r="D19" s="3">
        <f t="shared" ref="D19:E19" si="8">D2*25.4</f>
        <v>45.288199999999996</v>
      </c>
      <c r="E19" s="3">
        <f t="shared" si="8"/>
        <v>30.378399999999996</v>
      </c>
    </row>
    <row r="20" spans="3:9" x14ac:dyDescent="0.25">
      <c r="C20" s="3">
        <f t="shared" ref="C20:E20" si="9">C3*25.4</f>
        <v>31.241999999999997</v>
      </c>
      <c r="D20" s="3">
        <f t="shared" si="9"/>
        <v>45.313600000000001</v>
      </c>
      <c r="E20" s="3">
        <f t="shared" si="9"/>
        <v>30.4038</v>
      </c>
    </row>
    <row r="21" spans="3:9" x14ac:dyDescent="0.25">
      <c r="C21" s="3">
        <f t="shared" ref="C21:E21" si="10">C4*25.4</f>
        <v>31.165800000000001</v>
      </c>
      <c r="D21" s="3">
        <f t="shared" si="10"/>
        <v>45.313600000000001</v>
      </c>
      <c r="E21" s="3">
        <f t="shared" si="10"/>
        <v>30.378399999999996</v>
      </c>
    </row>
    <row r="22" spans="3:9" x14ac:dyDescent="0.25">
      <c r="C22" s="3">
        <f t="shared" ref="C22:E22" si="11">C5*25.4</f>
        <v>31.2166</v>
      </c>
      <c r="D22" s="3">
        <f t="shared" si="11"/>
        <v>45.288199999999996</v>
      </c>
      <c r="E22" s="3">
        <f t="shared" si="11"/>
        <v>30.378399999999996</v>
      </c>
    </row>
    <row r="23" spans="3:9" x14ac:dyDescent="0.25">
      <c r="C23" s="3">
        <f t="shared" ref="C23:E23" si="12">C6*25.4</f>
        <v>31.267400000000002</v>
      </c>
      <c r="D23" s="3">
        <f t="shared" si="12"/>
        <v>45.313600000000001</v>
      </c>
      <c r="E23" s="3">
        <f t="shared" si="12"/>
        <v>30.378399999999996</v>
      </c>
    </row>
    <row r="24" spans="3:9" x14ac:dyDescent="0.25">
      <c r="C24" s="3">
        <f t="shared" ref="C24:E24" si="13">C7*25.4</f>
        <v>31.2166</v>
      </c>
      <c r="D24" s="3">
        <f t="shared" si="13"/>
        <v>45.338999999999999</v>
      </c>
      <c r="E24" s="3">
        <f t="shared" si="13"/>
        <v>30.4038</v>
      </c>
    </row>
    <row r="25" spans="3:9" x14ac:dyDescent="0.25">
      <c r="C25" s="3">
        <f t="shared" ref="C25:E25" si="14">C8*25.4</f>
        <v>31.2166</v>
      </c>
      <c r="D25" s="3">
        <f t="shared" si="14"/>
        <v>45.288199999999996</v>
      </c>
      <c r="E25" s="3">
        <f t="shared" si="14"/>
        <v>30.327599999999997</v>
      </c>
    </row>
    <row r="26" spans="3:9" x14ac:dyDescent="0.25">
      <c r="C26" s="3">
        <f t="shared" ref="C26:E26" si="15">C9*25.4</f>
        <v>31.2166</v>
      </c>
      <c r="D26" s="3">
        <f t="shared" si="15"/>
        <v>45.288199999999996</v>
      </c>
      <c r="E26" s="3">
        <f t="shared" si="15"/>
        <v>30.4038</v>
      </c>
    </row>
    <row r="27" spans="3:9" x14ac:dyDescent="0.25">
      <c r="C27" s="3">
        <f t="shared" ref="C27:E27" si="16">C10*25.4</f>
        <v>31.2166</v>
      </c>
      <c r="D27" s="3">
        <f t="shared" si="16"/>
        <v>45.288199999999996</v>
      </c>
      <c r="E27" s="3">
        <f t="shared" si="16"/>
        <v>30.327599999999997</v>
      </c>
    </row>
    <row r="28" spans="3:9" x14ac:dyDescent="0.25">
      <c r="C28" s="3">
        <f t="shared" ref="C28:E28" si="17">C11*25.4</f>
        <v>31.267400000000002</v>
      </c>
      <c r="D28" s="3">
        <f t="shared" si="17"/>
        <v>45.288199999999996</v>
      </c>
      <c r="E28" s="3">
        <f t="shared" si="17"/>
        <v>30.302199999999999</v>
      </c>
    </row>
    <row r="29" spans="3:9" x14ac:dyDescent="0.25">
      <c r="C29" s="3">
        <f t="shared" ref="C29:E29" si="18">C12*25.4</f>
        <v>0</v>
      </c>
      <c r="D29" s="3">
        <f t="shared" si="18"/>
        <v>0</v>
      </c>
      <c r="E29" s="3">
        <f t="shared" si="18"/>
        <v>0</v>
      </c>
    </row>
    <row r="30" spans="3:9" x14ac:dyDescent="0.25">
      <c r="C30" s="3">
        <f t="shared" ref="C30:E30" si="19">C13*25.4</f>
        <v>0</v>
      </c>
      <c r="D30" s="3">
        <f t="shared" si="19"/>
        <v>0</v>
      </c>
      <c r="E30" s="3">
        <f t="shared" si="19"/>
        <v>0</v>
      </c>
    </row>
    <row r="31" spans="3:9" x14ac:dyDescent="0.25">
      <c r="C31" s="4">
        <f t="shared" ref="C31:E31" si="20">C14*25.4</f>
        <v>31.229299999999999</v>
      </c>
      <c r="D31" s="4">
        <f t="shared" si="20"/>
        <v>45.300899999999999</v>
      </c>
      <c r="E31" s="4">
        <f t="shared" si="20"/>
        <v>30.368239999999993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31" sqref="C31:E31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 x14ac:dyDescent="0.25">
      <c r="A2" t="s">
        <v>11</v>
      </c>
      <c r="C2">
        <v>1.228</v>
      </c>
      <c r="D2">
        <v>1.784</v>
      </c>
      <c r="E2">
        <v>1.2010000000000001</v>
      </c>
      <c r="G2">
        <v>1.2250000000000001</v>
      </c>
      <c r="H2">
        <f t="shared" ref="H2:H7" si="0">COUNTIF($C$2:$C$11,G2)</f>
        <v>1</v>
      </c>
      <c r="I2">
        <f t="shared" ref="I2:I7" si="1">H2/10</f>
        <v>0.1</v>
      </c>
    </row>
    <row r="3" spans="1:9" x14ac:dyDescent="0.25">
      <c r="A3" t="s">
        <v>12</v>
      </c>
      <c r="C3">
        <v>1.2270000000000001</v>
      </c>
      <c r="D3">
        <v>1.782</v>
      </c>
      <c r="E3">
        <v>1.1970000000000001</v>
      </c>
      <c r="G3">
        <v>1.226</v>
      </c>
      <c r="H3">
        <f t="shared" si="0"/>
        <v>1</v>
      </c>
      <c r="I3">
        <f t="shared" si="1"/>
        <v>0.1</v>
      </c>
    </row>
    <row r="4" spans="1:9" x14ac:dyDescent="0.25">
      <c r="A4" t="s">
        <v>13</v>
      </c>
      <c r="C4">
        <v>1.226</v>
      </c>
      <c r="D4">
        <v>1.784</v>
      </c>
      <c r="E4">
        <v>1.198</v>
      </c>
      <c r="G4">
        <v>1.2270000000000001</v>
      </c>
      <c r="H4">
        <f t="shared" si="0"/>
        <v>2</v>
      </c>
      <c r="I4">
        <f t="shared" si="1"/>
        <v>0.2</v>
      </c>
    </row>
    <row r="5" spans="1:9" x14ac:dyDescent="0.25">
      <c r="A5" t="s">
        <v>14</v>
      </c>
      <c r="C5">
        <v>1.2250000000000001</v>
      </c>
      <c r="D5">
        <v>1.7749999999999999</v>
      </c>
      <c r="E5">
        <v>1.1930000000000001</v>
      </c>
      <c r="G5">
        <v>1.228</v>
      </c>
      <c r="H5">
        <f t="shared" si="0"/>
        <v>4</v>
      </c>
      <c r="I5">
        <f t="shared" si="1"/>
        <v>0.4</v>
      </c>
    </row>
    <row r="6" spans="1:9" x14ac:dyDescent="0.25">
      <c r="A6" t="s">
        <v>15</v>
      </c>
      <c r="C6">
        <v>1.228</v>
      </c>
      <c r="D6">
        <v>1.7829999999999999</v>
      </c>
      <c r="E6">
        <v>1.1990000000000001</v>
      </c>
      <c r="G6">
        <v>1.2290000000000001</v>
      </c>
      <c r="H6">
        <f t="shared" si="0"/>
        <v>1</v>
      </c>
      <c r="I6">
        <f t="shared" si="1"/>
        <v>0.1</v>
      </c>
    </row>
    <row r="7" spans="1:9" x14ac:dyDescent="0.25">
      <c r="A7" t="s">
        <v>16</v>
      </c>
      <c r="C7">
        <v>1.2270000000000001</v>
      </c>
      <c r="D7">
        <v>1.782</v>
      </c>
      <c r="E7">
        <v>1.198</v>
      </c>
      <c r="G7">
        <v>1.23</v>
      </c>
      <c r="H7">
        <f t="shared" si="0"/>
        <v>1</v>
      </c>
      <c r="I7">
        <f t="shared" si="1"/>
        <v>0.1</v>
      </c>
    </row>
    <row r="8" spans="1:9" x14ac:dyDescent="0.25">
      <c r="A8" t="s">
        <v>17</v>
      </c>
      <c r="C8">
        <v>1.2290000000000001</v>
      </c>
      <c r="D8">
        <v>1.782</v>
      </c>
      <c r="E8">
        <v>1.2</v>
      </c>
    </row>
    <row r="9" spans="1:9" x14ac:dyDescent="0.25">
      <c r="A9" t="s">
        <v>18</v>
      </c>
      <c r="C9">
        <v>1.228</v>
      </c>
      <c r="D9">
        <v>1.7809999999999999</v>
      </c>
      <c r="E9">
        <v>1.198</v>
      </c>
      <c r="G9" t="s">
        <v>105</v>
      </c>
    </row>
    <row r="10" spans="1:9" x14ac:dyDescent="0.25">
      <c r="A10" t="s">
        <v>19</v>
      </c>
      <c r="C10">
        <v>1.23</v>
      </c>
      <c r="D10">
        <v>1.7809999999999999</v>
      </c>
      <c r="E10">
        <v>1.198</v>
      </c>
      <c r="G10">
        <v>1.7749999999999999</v>
      </c>
      <c r="H10">
        <f>COUNTIF($D$2:$D$11,G10)</f>
        <v>1</v>
      </c>
      <c r="I10">
        <f>H10/10</f>
        <v>0.1</v>
      </c>
    </row>
    <row r="11" spans="1:9" x14ac:dyDescent="0.25">
      <c r="A11" t="s">
        <v>20</v>
      </c>
      <c r="C11">
        <v>1.228</v>
      </c>
      <c r="D11">
        <v>1.7829999999999999</v>
      </c>
      <c r="E11">
        <v>1.198</v>
      </c>
      <c r="G11">
        <v>1.776</v>
      </c>
      <c r="H11">
        <f t="shared" ref="H11:H19" si="2">COUNTIF($D$2:$D$11,G11)</f>
        <v>0</v>
      </c>
      <c r="I11">
        <f t="shared" ref="I11:I19" si="3">H11/10</f>
        <v>0</v>
      </c>
    </row>
    <row r="12" spans="1:9" x14ac:dyDescent="0.25">
      <c r="G12">
        <v>1.7769999999999999</v>
      </c>
      <c r="H12">
        <f>COUNTIF($D$2:$D$11,G12)</f>
        <v>0</v>
      </c>
      <c r="I12">
        <f t="shared" si="3"/>
        <v>0</v>
      </c>
    </row>
    <row r="13" spans="1:9" x14ac:dyDescent="0.25">
      <c r="A13" t="s">
        <v>103</v>
      </c>
      <c r="G13">
        <v>1.778</v>
      </c>
      <c r="H13">
        <f t="shared" si="2"/>
        <v>0</v>
      </c>
      <c r="I13">
        <f t="shared" si="3"/>
        <v>0</v>
      </c>
    </row>
    <row r="14" spans="1:9" x14ac:dyDescent="0.25">
      <c r="A14" t="s">
        <v>108</v>
      </c>
      <c r="C14">
        <f>AVERAGE(C2:C11)</f>
        <v>1.2276</v>
      </c>
      <c r="D14">
        <f t="shared" ref="D14:E14" si="4">AVERAGE(D2:D11)</f>
        <v>1.7817000000000001</v>
      </c>
      <c r="E14">
        <f t="shared" si="4"/>
        <v>1.198</v>
      </c>
      <c r="G14">
        <v>1.7789999999999999</v>
      </c>
      <c r="H14">
        <f t="shared" si="2"/>
        <v>0</v>
      </c>
      <c r="I14">
        <f t="shared" si="3"/>
        <v>0</v>
      </c>
    </row>
    <row r="15" spans="1:9" x14ac:dyDescent="0.25">
      <c r="A15" t="s">
        <v>109</v>
      </c>
      <c r="C15">
        <f>STDEVP(C2:C11)</f>
        <v>1.3564659966250352E-3</v>
      </c>
      <c r="D15">
        <f t="shared" ref="D15:E15" si="5">STDEVP(D2:D11)</f>
        <v>2.4515301344262795E-3</v>
      </c>
      <c r="E15">
        <f t="shared" si="5"/>
        <v>1.9999999999999909E-3</v>
      </c>
      <c r="G15">
        <v>1.78</v>
      </c>
      <c r="H15">
        <f t="shared" si="2"/>
        <v>0</v>
      </c>
      <c r="I15">
        <f t="shared" si="3"/>
        <v>0</v>
      </c>
    </row>
    <row r="16" spans="1:9" x14ac:dyDescent="0.25">
      <c r="G16">
        <v>1.7809999999999999</v>
      </c>
      <c r="H16">
        <f t="shared" si="2"/>
        <v>2</v>
      </c>
      <c r="I16">
        <f t="shared" si="3"/>
        <v>0.2</v>
      </c>
    </row>
    <row r="17" spans="3:9" x14ac:dyDescent="0.25">
      <c r="G17">
        <v>1.782</v>
      </c>
      <c r="H17">
        <f t="shared" si="2"/>
        <v>3</v>
      </c>
      <c r="I17">
        <f t="shared" si="3"/>
        <v>0.3</v>
      </c>
    </row>
    <row r="18" spans="3:9" x14ac:dyDescent="0.25">
      <c r="G18">
        <v>1.7829999999999999</v>
      </c>
      <c r="H18">
        <f t="shared" si="2"/>
        <v>2</v>
      </c>
      <c r="I18">
        <f t="shared" si="3"/>
        <v>0.2</v>
      </c>
    </row>
    <row r="19" spans="3:9" x14ac:dyDescent="0.25">
      <c r="C19" s="3">
        <f>25.4*C2</f>
        <v>31.191199999999998</v>
      </c>
      <c r="D19" s="3">
        <f t="shared" ref="D19:E19" si="6">25.4*D2</f>
        <v>45.313600000000001</v>
      </c>
      <c r="E19" s="3">
        <f t="shared" si="6"/>
        <v>30.505400000000002</v>
      </c>
      <c r="G19">
        <v>1.784</v>
      </c>
      <c r="H19">
        <f t="shared" si="2"/>
        <v>2</v>
      </c>
      <c r="I19">
        <f t="shared" si="3"/>
        <v>0.2</v>
      </c>
    </row>
    <row r="20" spans="3:9" x14ac:dyDescent="0.25">
      <c r="C20" s="3">
        <f t="shared" ref="C20:E20" si="7">25.4*C3</f>
        <v>31.165800000000001</v>
      </c>
      <c r="D20" s="3">
        <f t="shared" si="7"/>
        <v>45.262799999999999</v>
      </c>
      <c r="E20" s="3">
        <f t="shared" si="7"/>
        <v>30.4038</v>
      </c>
    </row>
    <row r="21" spans="3:9" x14ac:dyDescent="0.25">
      <c r="C21" s="3">
        <f t="shared" ref="C21:E21" si="8">25.4*C4</f>
        <v>31.140399999999996</v>
      </c>
      <c r="D21" s="3">
        <f t="shared" si="8"/>
        <v>45.313600000000001</v>
      </c>
      <c r="E21" s="3">
        <f t="shared" si="8"/>
        <v>30.429199999999998</v>
      </c>
      <c r="G21" t="s">
        <v>113</v>
      </c>
    </row>
    <row r="22" spans="3:9" x14ac:dyDescent="0.25">
      <c r="C22" s="3">
        <f t="shared" ref="C22:E22" si="9">25.4*C5</f>
        <v>31.115000000000002</v>
      </c>
      <c r="D22" s="3">
        <f t="shared" si="9"/>
        <v>45.084999999999994</v>
      </c>
      <c r="E22" s="3">
        <f t="shared" si="9"/>
        <v>30.302199999999999</v>
      </c>
      <c r="G22">
        <v>1.1930000000000001</v>
      </c>
      <c r="H22">
        <f>COUNTIF($E$2:$E$11,G22)</f>
        <v>1</v>
      </c>
      <c r="I22">
        <f>H22/10</f>
        <v>0.1</v>
      </c>
    </row>
    <row r="23" spans="3:9" x14ac:dyDescent="0.25">
      <c r="C23" s="3">
        <f t="shared" ref="C23:E23" si="10">25.4*C6</f>
        <v>31.191199999999998</v>
      </c>
      <c r="D23" s="3">
        <f t="shared" si="10"/>
        <v>45.288199999999996</v>
      </c>
      <c r="E23" s="3">
        <f t="shared" si="10"/>
        <v>30.454599999999999</v>
      </c>
      <c r="G23">
        <v>1.194</v>
      </c>
      <c r="H23">
        <f t="shared" ref="H23:H30" si="11">COUNTIF($E$2:$E$11,G23)</f>
        <v>0</v>
      </c>
      <c r="I23">
        <f t="shared" ref="I23:I30" si="12">H23/10</f>
        <v>0</v>
      </c>
    </row>
    <row r="24" spans="3:9" x14ac:dyDescent="0.25">
      <c r="C24" s="3">
        <f t="shared" ref="C24:E24" si="13">25.4*C7</f>
        <v>31.165800000000001</v>
      </c>
      <c r="D24" s="3">
        <f t="shared" si="13"/>
        <v>45.262799999999999</v>
      </c>
      <c r="E24" s="3">
        <f t="shared" si="13"/>
        <v>30.429199999999998</v>
      </c>
      <c r="G24">
        <v>1.1950000000000001</v>
      </c>
      <c r="H24">
        <f t="shared" si="11"/>
        <v>0</v>
      </c>
      <c r="I24">
        <f t="shared" si="12"/>
        <v>0</v>
      </c>
    </row>
    <row r="25" spans="3:9" x14ac:dyDescent="0.25">
      <c r="C25" s="3">
        <f t="shared" ref="C25:E25" si="14">25.4*C8</f>
        <v>31.2166</v>
      </c>
      <c r="D25" s="3">
        <f t="shared" si="14"/>
        <v>45.262799999999999</v>
      </c>
      <c r="E25" s="3">
        <f t="shared" si="14"/>
        <v>30.479999999999997</v>
      </c>
      <c r="G25">
        <v>1.196</v>
      </c>
      <c r="H25">
        <f t="shared" si="11"/>
        <v>0</v>
      </c>
      <c r="I25">
        <f t="shared" si="12"/>
        <v>0</v>
      </c>
    </row>
    <row r="26" spans="3:9" x14ac:dyDescent="0.25">
      <c r="C26" s="3">
        <f t="shared" ref="C26:E26" si="15">25.4*C9</f>
        <v>31.191199999999998</v>
      </c>
      <c r="D26" s="3">
        <f t="shared" si="15"/>
        <v>45.237399999999994</v>
      </c>
      <c r="E26" s="3">
        <f t="shared" si="15"/>
        <v>30.429199999999998</v>
      </c>
      <c r="G26">
        <v>1.1970000000000001</v>
      </c>
      <c r="H26">
        <f t="shared" si="11"/>
        <v>1</v>
      </c>
      <c r="I26">
        <f t="shared" si="12"/>
        <v>0.1</v>
      </c>
    </row>
    <row r="27" spans="3:9" x14ac:dyDescent="0.25">
      <c r="C27" s="3">
        <f t="shared" ref="C27:E27" si="16">25.4*C10</f>
        <v>31.241999999999997</v>
      </c>
      <c r="D27" s="3">
        <f t="shared" si="16"/>
        <v>45.237399999999994</v>
      </c>
      <c r="E27" s="3">
        <f t="shared" si="16"/>
        <v>30.429199999999998</v>
      </c>
      <c r="G27">
        <v>1.198</v>
      </c>
      <c r="H27">
        <f t="shared" si="11"/>
        <v>5</v>
      </c>
      <c r="I27">
        <f t="shared" si="12"/>
        <v>0.5</v>
      </c>
    </row>
    <row r="28" spans="3:9" x14ac:dyDescent="0.25">
      <c r="C28" s="3">
        <f t="shared" ref="C28:E28" si="17">25.4*C11</f>
        <v>31.191199999999998</v>
      </c>
      <c r="D28" s="3">
        <f t="shared" si="17"/>
        <v>45.288199999999996</v>
      </c>
      <c r="E28" s="3">
        <f t="shared" si="17"/>
        <v>30.429199999999998</v>
      </c>
      <c r="G28">
        <v>1.1990000000000001</v>
      </c>
      <c r="H28">
        <f t="shared" si="11"/>
        <v>1</v>
      </c>
      <c r="I28">
        <f t="shared" si="12"/>
        <v>0.1</v>
      </c>
    </row>
    <row r="29" spans="3:9" x14ac:dyDescent="0.25">
      <c r="C29" s="3">
        <f t="shared" ref="C29:E29" si="18">25.4*C12</f>
        <v>0</v>
      </c>
      <c r="D29" s="3">
        <f t="shared" si="18"/>
        <v>0</v>
      </c>
      <c r="E29" s="3">
        <f t="shared" si="18"/>
        <v>0</v>
      </c>
      <c r="G29">
        <v>1.2</v>
      </c>
      <c r="H29">
        <f t="shared" si="11"/>
        <v>1</v>
      </c>
      <c r="I29">
        <f t="shared" si="12"/>
        <v>0.1</v>
      </c>
    </row>
    <row r="30" spans="3:9" x14ac:dyDescent="0.25">
      <c r="C30" s="3">
        <f t="shared" ref="C30:E30" si="19">25.4*C13</f>
        <v>0</v>
      </c>
      <c r="D30" s="3">
        <f t="shared" si="19"/>
        <v>0</v>
      </c>
      <c r="E30" s="3">
        <f t="shared" si="19"/>
        <v>0</v>
      </c>
      <c r="G30">
        <v>1.2010000000000001</v>
      </c>
      <c r="H30">
        <f t="shared" si="11"/>
        <v>1</v>
      </c>
      <c r="I30">
        <f t="shared" si="12"/>
        <v>0.1</v>
      </c>
    </row>
    <row r="31" spans="3:9" x14ac:dyDescent="0.25">
      <c r="C31" s="4">
        <f t="shared" ref="C31:E31" si="20">25.4*C14</f>
        <v>31.181039999999999</v>
      </c>
      <c r="D31" s="4">
        <f t="shared" si="20"/>
        <v>45.255179999999996</v>
      </c>
      <c r="E31" s="4">
        <f t="shared" si="20"/>
        <v>30.429199999999998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6" workbookViewId="0">
      <selection activeCell="K47" sqref="K47"/>
    </sheetView>
  </sheetViews>
  <sheetFormatPr defaultRowHeight="15" x14ac:dyDescent="0.25"/>
  <cols>
    <col min="3" max="3" width="11" bestFit="1" customWidth="1"/>
    <col min="4" max="4" width="10.5703125" bestFit="1" customWidth="1"/>
    <col min="5" max="5" width="7.85546875" bestFit="1" customWidth="1"/>
  </cols>
  <sheetData>
    <row r="1" spans="1:9" x14ac:dyDescent="0.25">
      <c r="A1" t="s">
        <v>0</v>
      </c>
      <c r="C1" t="s">
        <v>104</v>
      </c>
      <c r="D1" t="s">
        <v>105</v>
      </c>
      <c r="E1" t="s">
        <v>106</v>
      </c>
      <c r="G1" t="s">
        <v>104</v>
      </c>
      <c r="H1" t="s">
        <v>110</v>
      </c>
      <c r="I1" t="s">
        <v>111</v>
      </c>
    </row>
    <row r="2" spans="1:9" x14ac:dyDescent="0.25">
      <c r="A2" t="s">
        <v>21</v>
      </c>
      <c r="C2">
        <v>1.1000000000000001</v>
      </c>
      <c r="D2">
        <v>1.0760000000000001</v>
      </c>
      <c r="E2">
        <v>1.2050000000000001</v>
      </c>
      <c r="G2">
        <v>1.1000000000000001</v>
      </c>
      <c r="H2">
        <f t="shared" ref="H2:H11" si="0">COUNTIF($C$2:$C$22,G2)</f>
        <v>1</v>
      </c>
      <c r="I2">
        <f>H2/21</f>
        <v>4.7619047619047616E-2</v>
      </c>
    </row>
    <row r="3" spans="1:9" x14ac:dyDescent="0.25">
      <c r="A3" t="s">
        <v>22</v>
      </c>
      <c r="C3">
        <v>1.105</v>
      </c>
      <c r="D3">
        <v>1.079</v>
      </c>
      <c r="E3">
        <v>1.206</v>
      </c>
      <c r="G3">
        <v>1.101</v>
      </c>
      <c r="H3">
        <f t="shared" si="0"/>
        <v>1</v>
      </c>
      <c r="I3">
        <f t="shared" ref="I3:I11" si="1">H3/21</f>
        <v>4.7619047619047616E-2</v>
      </c>
    </row>
    <row r="4" spans="1:9" x14ac:dyDescent="0.25">
      <c r="A4" t="s">
        <v>23</v>
      </c>
      <c r="C4">
        <v>1.107</v>
      </c>
      <c r="D4">
        <v>1.0780000000000001</v>
      </c>
      <c r="E4">
        <v>1.208</v>
      </c>
      <c r="G4">
        <v>1.1020000000000001</v>
      </c>
      <c r="H4">
        <f t="shared" si="0"/>
        <v>0</v>
      </c>
      <c r="I4">
        <f t="shared" si="1"/>
        <v>0</v>
      </c>
    </row>
    <row r="5" spans="1:9" x14ac:dyDescent="0.25">
      <c r="A5" t="s">
        <v>24</v>
      </c>
      <c r="C5">
        <v>1.107</v>
      </c>
      <c r="D5">
        <v>1.0780000000000001</v>
      </c>
      <c r="E5">
        <v>1.21</v>
      </c>
      <c r="G5">
        <v>1.103</v>
      </c>
      <c r="H5">
        <f t="shared" si="0"/>
        <v>1</v>
      </c>
      <c r="I5">
        <f t="shared" si="1"/>
        <v>4.7619047619047616E-2</v>
      </c>
    </row>
    <row r="6" spans="1:9" x14ac:dyDescent="0.25">
      <c r="A6" t="s">
        <v>25</v>
      </c>
      <c r="C6">
        <v>1.1060000000000001</v>
      </c>
      <c r="D6">
        <v>1.08</v>
      </c>
      <c r="E6">
        <v>1.2090000000000001</v>
      </c>
      <c r="G6">
        <v>1.1040000000000001</v>
      </c>
      <c r="H6">
        <f t="shared" si="0"/>
        <v>0</v>
      </c>
      <c r="I6">
        <f t="shared" si="1"/>
        <v>0</v>
      </c>
    </row>
    <row r="7" spans="1:9" x14ac:dyDescent="0.25">
      <c r="A7" t="s">
        <v>26</v>
      </c>
      <c r="C7">
        <v>1.109</v>
      </c>
      <c r="D7">
        <v>1.08</v>
      </c>
      <c r="E7">
        <v>1.208</v>
      </c>
      <c r="G7">
        <v>1.105</v>
      </c>
      <c r="H7">
        <f t="shared" si="0"/>
        <v>3</v>
      </c>
      <c r="I7">
        <f t="shared" si="1"/>
        <v>0.14285714285714285</v>
      </c>
    </row>
    <row r="8" spans="1:9" x14ac:dyDescent="0.25">
      <c r="A8" t="s">
        <v>27</v>
      </c>
      <c r="C8">
        <v>1.101</v>
      </c>
      <c r="D8">
        <v>1.08</v>
      </c>
      <c r="E8">
        <v>1.21</v>
      </c>
      <c r="G8">
        <v>1.1060000000000001</v>
      </c>
      <c r="H8">
        <f t="shared" si="0"/>
        <v>4</v>
      </c>
      <c r="I8">
        <f t="shared" si="1"/>
        <v>0.19047619047619047</v>
      </c>
    </row>
    <row r="9" spans="1:9" x14ac:dyDescent="0.25">
      <c r="A9" t="s">
        <v>28</v>
      </c>
      <c r="C9">
        <v>1.105</v>
      </c>
      <c r="D9">
        <v>1.0760000000000001</v>
      </c>
      <c r="E9">
        <v>1.2070000000000001</v>
      </c>
      <c r="G9">
        <v>1.107</v>
      </c>
      <c r="H9">
        <f t="shared" si="0"/>
        <v>7</v>
      </c>
      <c r="I9">
        <f t="shared" si="1"/>
        <v>0.33333333333333331</v>
      </c>
    </row>
    <row r="10" spans="1:9" x14ac:dyDescent="0.25">
      <c r="A10" t="s">
        <v>29</v>
      </c>
      <c r="C10">
        <v>1.1060000000000001</v>
      </c>
      <c r="D10">
        <v>1.0780000000000001</v>
      </c>
      <c r="E10">
        <v>1.208</v>
      </c>
      <c r="G10">
        <v>1.1080000000000001</v>
      </c>
      <c r="H10">
        <f t="shared" si="0"/>
        <v>2</v>
      </c>
      <c r="I10">
        <f t="shared" si="1"/>
        <v>9.5238095238095233E-2</v>
      </c>
    </row>
    <row r="11" spans="1:9" x14ac:dyDescent="0.25">
      <c r="A11" t="s">
        <v>30</v>
      </c>
      <c r="C11">
        <v>1.107</v>
      </c>
      <c r="D11">
        <v>1.0760000000000001</v>
      </c>
      <c r="E11">
        <v>1.2070000000000001</v>
      </c>
      <c r="G11">
        <v>1.109</v>
      </c>
      <c r="H11">
        <f t="shared" si="0"/>
        <v>2</v>
      </c>
      <c r="I11">
        <f t="shared" si="1"/>
        <v>9.5238095238095233E-2</v>
      </c>
    </row>
    <row r="12" spans="1:9" x14ac:dyDescent="0.25">
      <c r="A12" t="s">
        <v>31</v>
      </c>
      <c r="C12">
        <v>1.1080000000000001</v>
      </c>
      <c r="D12">
        <v>1.08</v>
      </c>
      <c r="E12">
        <v>1.2090000000000001</v>
      </c>
    </row>
    <row r="13" spans="1:9" x14ac:dyDescent="0.25">
      <c r="A13" t="s">
        <v>32</v>
      </c>
      <c r="C13">
        <v>1.107</v>
      </c>
      <c r="D13">
        <v>1.0820000000000001</v>
      </c>
      <c r="E13">
        <v>1.21</v>
      </c>
      <c r="G13" t="s">
        <v>105</v>
      </c>
    </row>
    <row r="14" spans="1:9" x14ac:dyDescent="0.25">
      <c r="A14" t="s">
        <v>33</v>
      </c>
      <c r="C14">
        <v>1.107</v>
      </c>
      <c r="D14">
        <v>1.079</v>
      </c>
      <c r="E14">
        <v>1.2090000000000001</v>
      </c>
      <c r="G14">
        <v>1.0740000000000001</v>
      </c>
      <c r="H14">
        <f>COUNTIF($D$2:$D$22,G14)</f>
        <v>2</v>
      </c>
      <c r="I14">
        <f>H14/21</f>
        <v>9.5238095238095233E-2</v>
      </c>
    </row>
    <row r="15" spans="1:9" x14ac:dyDescent="0.25">
      <c r="A15" t="s">
        <v>34</v>
      </c>
      <c r="C15">
        <v>1.1060000000000001</v>
      </c>
      <c r="D15">
        <v>1.08</v>
      </c>
      <c r="E15">
        <v>1.2070000000000001</v>
      </c>
      <c r="G15">
        <v>1.075</v>
      </c>
      <c r="H15">
        <f t="shared" ref="H15:H22" si="2">COUNTIF($D$2:$D$22,G15)</f>
        <v>0</v>
      </c>
      <c r="I15">
        <f t="shared" ref="I15:I22" si="3">H15/21</f>
        <v>0</v>
      </c>
    </row>
    <row r="16" spans="1:9" x14ac:dyDescent="0.25">
      <c r="A16" t="s">
        <v>35</v>
      </c>
      <c r="C16">
        <v>1.107</v>
      </c>
      <c r="D16">
        <v>1.079</v>
      </c>
      <c r="E16">
        <v>1.21</v>
      </c>
      <c r="G16">
        <v>1.0760000000000001</v>
      </c>
      <c r="H16">
        <f t="shared" si="2"/>
        <v>3</v>
      </c>
      <c r="I16">
        <f t="shared" si="3"/>
        <v>0.14285714285714285</v>
      </c>
    </row>
    <row r="17" spans="1:9" x14ac:dyDescent="0.25">
      <c r="A17" t="s">
        <v>36</v>
      </c>
      <c r="C17">
        <v>1.109</v>
      </c>
      <c r="D17">
        <v>1.079</v>
      </c>
      <c r="E17">
        <v>1.21</v>
      </c>
      <c r="G17">
        <v>1.077</v>
      </c>
      <c r="H17">
        <f t="shared" si="2"/>
        <v>1</v>
      </c>
      <c r="I17">
        <f t="shared" si="3"/>
        <v>4.7619047619047616E-2</v>
      </c>
    </row>
    <row r="18" spans="1:9" x14ac:dyDescent="0.25">
      <c r="A18" t="s">
        <v>37</v>
      </c>
      <c r="C18">
        <v>1.1060000000000001</v>
      </c>
      <c r="D18">
        <v>1.077</v>
      </c>
      <c r="E18">
        <v>1.208</v>
      </c>
      <c r="G18">
        <v>1.0780000000000001</v>
      </c>
      <c r="H18">
        <f t="shared" si="2"/>
        <v>3</v>
      </c>
      <c r="I18">
        <f t="shared" si="3"/>
        <v>0.14285714285714285</v>
      </c>
    </row>
    <row r="19" spans="1:9" x14ac:dyDescent="0.25">
      <c r="A19" t="s">
        <v>38</v>
      </c>
      <c r="C19">
        <v>1.107</v>
      </c>
      <c r="D19">
        <v>1.081</v>
      </c>
      <c r="E19">
        <v>1.2090000000000001</v>
      </c>
      <c r="G19">
        <v>1.079</v>
      </c>
      <c r="H19">
        <f t="shared" si="2"/>
        <v>4</v>
      </c>
      <c r="I19">
        <f t="shared" si="3"/>
        <v>0.19047619047619047</v>
      </c>
    </row>
    <row r="20" spans="1:9" x14ac:dyDescent="0.25">
      <c r="A20" t="s">
        <v>39</v>
      </c>
      <c r="C20">
        <v>1.105</v>
      </c>
      <c r="D20">
        <v>1.0740000000000001</v>
      </c>
      <c r="E20">
        <v>1.208</v>
      </c>
      <c r="G20">
        <v>1.08</v>
      </c>
      <c r="H20">
        <f t="shared" si="2"/>
        <v>6</v>
      </c>
      <c r="I20">
        <f t="shared" si="3"/>
        <v>0.2857142857142857</v>
      </c>
    </row>
    <row r="21" spans="1:9" x14ac:dyDescent="0.25">
      <c r="A21" t="s">
        <v>40</v>
      </c>
      <c r="C21">
        <v>1.103</v>
      </c>
      <c r="D21">
        <v>1.0740000000000001</v>
      </c>
      <c r="E21">
        <v>1.2050000000000001</v>
      </c>
      <c r="G21">
        <v>1.081</v>
      </c>
      <c r="H21">
        <f t="shared" si="2"/>
        <v>1</v>
      </c>
      <c r="I21">
        <f t="shared" si="3"/>
        <v>4.7619047619047616E-2</v>
      </c>
    </row>
    <row r="22" spans="1:9" x14ac:dyDescent="0.25">
      <c r="A22" t="s">
        <v>41</v>
      </c>
      <c r="C22">
        <v>1.1080000000000001</v>
      </c>
      <c r="D22">
        <v>1.08</v>
      </c>
      <c r="E22">
        <v>1.2110000000000001</v>
      </c>
      <c r="G22">
        <v>1.0820000000000001</v>
      </c>
      <c r="H22">
        <f t="shared" si="2"/>
        <v>1</v>
      </c>
      <c r="I22">
        <f t="shared" si="3"/>
        <v>4.7619047619047616E-2</v>
      </c>
    </row>
    <row r="24" spans="1:9" x14ac:dyDescent="0.25">
      <c r="A24" t="s">
        <v>103</v>
      </c>
      <c r="C24">
        <v>1.1200000000000001</v>
      </c>
      <c r="D24">
        <v>1.08</v>
      </c>
      <c r="E24">
        <v>1.22</v>
      </c>
      <c r="G24" t="s">
        <v>106</v>
      </c>
    </row>
    <row r="25" spans="1:9" x14ac:dyDescent="0.25">
      <c r="A25" t="s">
        <v>108</v>
      </c>
      <c r="C25">
        <f>AVERAGE(C2:C22)</f>
        <v>1.1059999999999999</v>
      </c>
      <c r="D25">
        <f>AVERAGE(D2:D22)</f>
        <v>1.0783809523809527</v>
      </c>
      <c r="E25">
        <f>AVERAGE(E2:E22)</f>
        <v>1.208285714285714</v>
      </c>
      <c r="G25">
        <v>1.2050000000000001</v>
      </c>
      <c r="H25">
        <f>COUNTIF($E$2:$E$22,G25)</f>
        <v>2</v>
      </c>
      <c r="I25">
        <f>H25/21</f>
        <v>9.5238095238095233E-2</v>
      </c>
    </row>
    <row r="26" spans="1:9" x14ac:dyDescent="0.25">
      <c r="A26" t="s">
        <v>112</v>
      </c>
      <c r="C26">
        <f>STDEVP(C2:C22)</f>
        <v>2.2466906880162737E-3</v>
      </c>
      <c r="D26">
        <f>STDEVP(D2:D22)</f>
        <v>2.1263917677872409E-3</v>
      </c>
      <c r="E26">
        <f>STDEVP(E2:E22)</f>
        <v>1.6371536607305652E-3</v>
      </c>
      <c r="G26">
        <v>1.206</v>
      </c>
      <c r="H26">
        <f t="shared" ref="H26:H31" si="4">COUNTIF($E$2:$E$22,G26)</f>
        <v>1</v>
      </c>
      <c r="I26">
        <f t="shared" ref="I26:I31" si="5">H26/21</f>
        <v>4.7619047619047616E-2</v>
      </c>
    </row>
    <row r="27" spans="1:9" x14ac:dyDescent="0.25">
      <c r="G27">
        <v>1.2070000000000001</v>
      </c>
      <c r="H27">
        <f t="shared" si="4"/>
        <v>3</v>
      </c>
      <c r="I27">
        <f t="shared" si="5"/>
        <v>0.14285714285714285</v>
      </c>
    </row>
    <row r="28" spans="1:9" x14ac:dyDescent="0.25">
      <c r="G28">
        <v>1.208</v>
      </c>
      <c r="H28">
        <f t="shared" si="4"/>
        <v>5</v>
      </c>
      <c r="I28">
        <f t="shared" si="5"/>
        <v>0.23809523809523808</v>
      </c>
    </row>
    <row r="29" spans="1:9" x14ac:dyDescent="0.25">
      <c r="C29" s="3">
        <f>25.4*C2</f>
        <v>27.94</v>
      </c>
      <c r="D29" s="3">
        <f t="shared" ref="D29:E29" si="6">25.4*D2</f>
        <v>27.330400000000001</v>
      </c>
      <c r="E29" s="3">
        <f t="shared" si="6"/>
        <v>30.606999999999999</v>
      </c>
      <c r="G29">
        <v>1.2090000000000001</v>
      </c>
      <c r="H29">
        <f t="shared" si="4"/>
        <v>4</v>
      </c>
      <c r="I29">
        <f t="shared" si="5"/>
        <v>0.19047619047619047</v>
      </c>
    </row>
    <row r="30" spans="1:9" x14ac:dyDescent="0.25">
      <c r="C30" s="3">
        <f t="shared" ref="C30:E30" si="7">25.4*C3</f>
        <v>28.066999999999997</v>
      </c>
      <c r="D30" s="3">
        <f t="shared" si="7"/>
        <v>27.406599999999997</v>
      </c>
      <c r="E30" s="3">
        <f t="shared" si="7"/>
        <v>30.632399999999997</v>
      </c>
      <c r="G30">
        <v>1.21</v>
      </c>
      <c r="H30">
        <f t="shared" si="4"/>
        <v>5</v>
      </c>
      <c r="I30">
        <f t="shared" si="5"/>
        <v>0.23809523809523808</v>
      </c>
    </row>
    <row r="31" spans="1:9" x14ac:dyDescent="0.25">
      <c r="C31" s="3">
        <f t="shared" ref="C31:E31" si="8">25.4*C4</f>
        <v>28.117799999999999</v>
      </c>
      <c r="D31" s="3">
        <f t="shared" si="8"/>
        <v>27.3812</v>
      </c>
      <c r="E31" s="3">
        <f t="shared" si="8"/>
        <v>30.683199999999996</v>
      </c>
      <c r="G31">
        <v>1.2110000000000001</v>
      </c>
      <c r="H31">
        <f t="shared" si="4"/>
        <v>1</v>
      </c>
      <c r="I31">
        <f t="shared" si="5"/>
        <v>4.7619047619047616E-2</v>
      </c>
    </row>
    <row r="32" spans="1:9" x14ac:dyDescent="0.25">
      <c r="C32" s="3">
        <f t="shared" ref="C32:E32" si="9">25.4*C5</f>
        <v>28.117799999999999</v>
      </c>
      <c r="D32" s="3">
        <f t="shared" si="9"/>
        <v>27.3812</v>
      </c>
      <c r="E32" s="3">
        <f t="shared" si="9"/>
        <v>30.733999999999998</v>
      </c>
    </row>
    <row r="33" spans="3:5" x14ac:dyDescent="0.25">
      <c r="C33" s="3">
        <f t="shared" ref="C33:E33" si="10">25.4*C6</f>
        <v>28.092400000000001</v>
      </c>
      <c r="D33" s="3">
        <f t="shared" si="10"/>
        <v>27.431999999999999</v>
      </c>
      <c r="E33" s="3">
        <f t="shared" si="10"/>
        <v>30.708600000000001</v>
      </c>
    </row>
    <row r="34" spans="3:5" x14ac:dyDescent="0.25">
      <c r="C34" s="3">
        <f t="shared" ref="C34:E34" si="11">25.4*C7</f>
        <v>28.168599999999998</v>
      </c>
      <c r="D34" s="3">
        <f t="shared" si="11"/>
        <v>27.431999999999999</v>
      </c>
      <c r="E34" s="3">
        <f t="shared" si="11"/>
        <v>30.683199999999996</v>
      </c>
    </row>
    <row r="35" spans="3:5" x14ac:dyDescent="0.25">
      <c r="C35" s="3">
        <f t="shared" ref="C35:E35" si="12">25.4*C8</f>
        <v>27.965399999999999</v>
      </c>
      <c r="D35" s="3">
        <f t="shared" si="12"/>
        <v>27.431999999999999</v>
      </c>
      <c r="E35" s="3">
        <f t="shared" si="12"/>
        <v>30.733999999999998</v>
      </c>
    </row>
    <row r="36" spans="3:5" x14ac:dyDescent="0.25">
      <c r="C36" s="3">
        <f t="shared" ref="C36:E36" si="13">25.4*C9</f>
        <v>28.066999999999997</v>
      </c>
      <c r="D36" s="3">
        <f t="shared" si="13"/>
        <v>27.330400000000001</v>
      </c>
      <c r="E36" s="3">
        <f t="shared" si="13"/>
        <v>30.657800000000002</v>
      </c>
    </row>
    <row r="37" spans="3:5" x14ac:dyDescent="0.25">
      <c r="C37" s="3">
        <f t="shared" ref="C37:E37" si="14">25.4*C10</f>
        <v>28.092400000000001</v>
      </c>
      <c r="D37" s="3">
        <f t="shared" si="14"/>
        <v>27.3812</v>
      </c>
      <c r="E37" s="3">
        <f t="shared" si="14"/>
        <v>30.683199999999996</v>
      </c>
    </row>
    <row r="38" spans="3:5" x14ac:dyDescent="0.25">
      <c r="C38" s="3">
        <f t="shared" ref="C38:E38" si="15">25.4*C11</f>
        <v>28.117799999999999</v>
      </c>
      <c r="D38" s="3">
        <f t="shared" si="15"/>
        <v>27.330400000000001</v>
      </c>
      <c r="E38" s="3">
        <f t="shared" si="15"/>
        <v>30.657800000000002</v>
      </c>
    </row>
    <row r="39" spans="3:5" x14ac:dyDescent="0.25">
      <c r="C39" s="3">
        <f t="shared" ref="C39:E39" si="16">25.4*C12</f>
        <v>28.1432</v>
      </c>
      <c r="D39" s="3">
        <f t="shared" si="16"/>
        <v>27.431999999999999</v>
      </c>
      <c r="E39" s="3">
        <f t="shared" si="16"/>
        <v>30.708600000000001</v>
      </c>
    </row>
    <row r="40" spans="3:5" x14ac:dyDescent="0.25">
      <c r="C40" s="3">
        <f t="shared" ref="C40:E40" si="17">25.4*C13</f>
        <v>28.117799999999999</v>
      </c>
      <c r="D40" s="3">
        <f t="shared" si="17"/>
        <v>27.482800000000001</v>
      </c>
      <c r="E40" s="3">
        <f t="shared" si="17"/>
        <v>30.733999999999998</v>
      </c>
    </row>
    <row r="41" spans="3:5" x14ac:dyDescent="0.25">
      <c r="C41" s="3">
        <f t="shared" ref="C41:E41" si="18">25.4*C14</f>
        <v>28.117799999999999</v>
      </c>
      <c r="D41" s="3">
        <f t="shared" si="18"/>
        <v>27.406599999999997</v>
      </c>
      <c r="E41" s="3">
        <f t="shared" si="18"/>
        <v>30.708600000000001</v>
      </c>
    </row>
    <row r="42" spans="3:5" x14ac:dyDescent="0.25">
      <c r="C42" s="3">
        <f t="shared" ref="C42:E42" si="19">25.4*C15</f>
        <v>28.092400000000001</v>
      </c>
      <c r="D42" s="3">
        <f t="shared" si="19"/>
        <v>27.431999999999999</v>
      </c>
      <c r="E42" s="3">
        <f t="shared" si="19"/>
        <v>30.657800000000002</v>
      </c>
    </row>
    <row r="43" spans="3:5" x14ac:dyDescent="0.25">
      <c r="C43" s="3">
        <f t="shared" ref="C43:E43" si="20">25.4*C16</f>
        <v>28.117799999999999</v>
      </c>
      <c r="D43" s="3">
        <f t="shared" si="20"/>
        <v>27.406599999999997</v>
      </c>
      <c r="E43" s="3">
        <f t="shared" si="20"/>
        <v>30.733999999999998</v>
      </c>
    </row>
    <row r="44" spans="3:5" x14ac:dyDescent="0.25">
      <c r="C44" s="3">
        <f t="shared" ref="C44:E44" si="21">25.4*C17</f>
        <v>28.168599999999998</v>
      </c>
      <c r="D44" s="3">
        <f t="shared" si="21"/>
        <v>27.406599999999997</v>
      </c>
      <c r="E44" s="3">
        <f t="shared" si="21"/>
        <v>30.733999999999998</v>
      </c>
    </row>
    <row r="45" spans="3:5" x14ac:dyDescent="0.25">
      <c r="C45" s="3">
        <f t="shared" ref="C45:E45" si="22">25.4*C18</f>
        <v>28.092400000000001</v>
      </c>
      <c r="D45" s="3">
        <f t="shared" si="22"/>
        <v>27.355799999999999</v>
      </c>
      <c r="E45" s="3">
        <f t="shared" si="22"/>
        <v>30.683199999999996</v>
      </c>
    </row>
    <row r="46" spans="3:5" x14ac:dyDescent="0.25">
      <c r="C46" s="3">
        <f t="shared" ref="C46:E46" si="23">25.4*C19</f>
        <v>28.117799999999999</v>
      </c>
      <c r="D46" s="3">
        <f t="shared" si="23"/>
        <v>27.457399999999996</v>
      </c>
      <c r="E46" s="3">
        <f t="shared" si="23"/>
        <v>30.708600000000001</v>
      </c>
    </row>
    <row r="47" spans="3:5" x14ac:dyDescent="0.25">
      <c r="C47" s="3">
        <f t="shared" ref="C47:E47" si="24">25.4*C20</f>
        <v>28.066999999999997</v>
      </c>
      <c r="D47" s="3">
        <f t="shared" si="24"/>
        <v>27.279599999999999</v>
      </c>
      <c r="E47" s="3">
        <f t="shared" si="24"/>
        <v>30.683199999999996</v>
      </c>
    </row>
    <row r="48" spans="3:5" x14ac:dyDescent="0.25">
      <c r="C48" s="3">
        <f t="shared" ref="C48:E48" si="25">25.4*C21</f>
        <v>28.016199999999998</v>
      </c>
      <c r="D48" s="3">
        <f t="shared" si="25"/>
        <v>27.279599999999999</v>
      </c>
      <c r="E48" s="3">
        <f t="shared" si="25"/>
        <v>30.606999999999999</v>
      </c>
    </row>
    <row r="49" spans="3:5" x14ac:dyDescent="0.25">
      <c r="C49" s="3">
        <f t="shared" ref="C49:E49" si="26">25.4*C22</f>
        <v>28.1432</v>
      </c>
      <c r="D49" s="3">
        <f t="shared" si="26"/>
        <v>27.431999999999999</v>
      </c>
      <c r="E49" s="3">
        <f t="shared" si="26"/>
        <v>30.759399999999999</v>
      </c>
    </row>
    <row r="50" spans="3:5" x14ac:dyDescent="0.25">
      <c r="C50" s="3">
        <f t="shared" ref="C50:E50" si="27">25.4*C23</f>
        <v>0</v>
      </c>
      <c r="D50" s="3">
        <f t="shared" si="27"/>
        <v>0</v>
      </c>
      <c r="E50" s="3">
        <f t="shared" si="27"/>
        <v>0</v>
      </c>
    </row>
    <row r="51" spans="3:5" x14ac:dyDescent="0.25">
      <c r="C51" s="3">
        <f t="shared" ref="C51:E51" si="28">25.4*C24</f>
        <v>28.448</v>
      </c>
      <c r="D51" s="3">
        <f t="shared" si="28"/>
        <v>27.431999999999999</v>
      </c>
      <c r="E51" s="3">
        <f t="shared" si="28"/>
        <v>30.987999999999996</v>
      </c>
    </row>
    <row r="52" spans="3:5" x14ac:dyDescent="0.25">
      <c r="C52" s="4">
        <f t="shared" ref="C52:E52" si="29">25.4*C25</f>
        <v>28.092399999999994</v>
      </c>
      <c r="D52" s="4">
        <f t="shared" si="29"/>
        <v>27.390876190476195</v>
      </c>
      <c r="E52" s="4">
        <f t="shared" si="29"/>
        <v>30.690457142857134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G30" sqref="G30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 x14ac:dyDescent="0.25">
      <c r="A2" t="s">
        <v>42</v>
      </c>
      <c r="C2">
        <v>1.5489999999999999</v>
      </c>
      <c r="D2">
        <v>2.29</v>
      </c>
      <c r="E2">
        <v>1.1970000000000001</v>
      </c>
      <c r="G2">
        <v>1.546</v>
      </c>
      <c r="H2">
        <f>COUNTIF($C$2:$C$10,G2)</f>
        <v>1</v>
      </c>
      <c r="I2">
        <f>H2/9</f>
        <v>0.1111111111111111</v>
      </c>
    </row>
    <row r="3" spans="1:9" x14ac:dyDescent="0.25">
      <c r="A3" t="s">
        <v>43</v>
      </c>
      <c r="C3">
        <v>1.5489999999999999</v>
      </c>
      <c r="D3">
        <v>2.2970000000000002</v>
      </c>
      <c r="E3">
        <v>1.196</v>
      </c>
      <c r="G3">
        <v>1.5469999999999999</v>
      </c>
      <c r="H3">
        <f t="shared" ref="H3:H5" si="0">COUNTIF($C$2:$C$10,G3)</f>
        <v>0</v>
      </c>
      <c r="I3">
        <f t="shared" ref="I3:I5" si="1">H3/9</f>
        <v>0</v>
      </c>
    </row>
    <row r="4" spans="1:9" x14ac:dyDescent="0.25">
      <c r="A4" t="s">
        <v>44</v>
      </c>
      <c r="C4">
        <v>1.5489999999999999</v>
      </c>
      <c r="D4">
        <v>2.2890000000000001</v>
      </c>
      <c r="E4">
        <v>1.198</v>
      </c>
      <c r="G4">
        <v>1.548</v>
      </c>
      <c r="H4">
        <f t="shared" si="0"/>
        <v>2</v>
      </c>
      <c r="I4">
        <f t="shared" si="1"/>
        <v>0.22222222222222221</v>
      </c>
    </row>
    <row r="5" spans="1:9" x14ac:dyDescent="0.25">
      <c r="A5" t="s">
        <v>45</v>
      </c>
      <c r="C5">
        <v>1.548</v>
      </c>
      <c r="D5">
        <v>2.2890000000000001</v>
      </c>
      <c r="E5">
        <v>1.196</v>
      </c>
      <c r="G5">
        <v>1.5489999999999999</v>
      </c>
      <c r="H5">
        <f t="shared" si="0"/>
        <v>6</v>
      </c>
      <c r="I5">
        <f t="shared" si="1"/>
        <v>0.66666666666666663</v>
      </c>
    </row>
    <row r="6" spans="1:9" x14ac:dyDescent="0.25">
      <c r="A6" t="s">
        <v>46</v>
      </c>
      <c r="C6">
        <v>1.548</v>
      </c>
      <c r="D6">
        <v>2.2919999999999998</v>
      </c>
      <c r="E6">
        <v>1.196</v>
      </c>
    </row>
    <row r="7" spans="1:9" x14ac:dyDescent="0.25">
      <c r="A7" t="s">
        <v>47</v>
      </c>
      <c r="C7">
        <v>1.5489999999999999</v>
      </c>
      <c r="D7">
        <v>2.29</v>
      </c>
      <c r="E7">
        <v>1.198</v>
      </c>
      <c r="G7" t="s">
        <v>105</v>
      </c>
    </row>
    <row r="8" spans="1:9" x14ac:dyDescent="0.25">
      <c r="A8" t="s">
        <v>48</v>
      </c>
      <c r="C8">
        <v>1.5489999999999999</v>
      </c>
      <c r="D8">
        <v>2.2879999999999998</v>
      </c>
      <c r="E8">
        <v>1.196</v>
      </c>
      <c r="G8">
        <v>2.2869999999999999</v>
      </c>
      <c r="H8">
        <f>COUNTIF($D$2:$D$10,G8)</f>
        <v>1</v>
      </c>
      <c r="I8">
        <f>H8/9</f>
        <v>0.1111111111111111</v>
      </c>
    </row>
    <row r="9" spans="1:9" x14ac:dyDescent="0.25">
      <c r="A9" t="s">
        <v>49</v>
      </c>
      <c r="C9">
        <v>1.546</v>
      </c>
      <c r="D9">
        <v>2.2869999999999999</v>
      </c>
      <c r="E9">
        <v>1.196</v>
      </c>
      <c r="G9">
        <v>2.2879999999999998</v>
      </c>
      <c r="H9">
        <f t="shared" ref="H9:H13" si="2">COUNTIF($D$2:$D$10,G9)</f>
        <v>1</v>
      </c>
      <c r="I9">
        <f t="shared" ref="I9:I13" si="3">H9/9</f>
        <v>0.1111111111111111</v>
      </c>
    </row>
    <row r="10" spans="1:9" x14ac:dyDescent="0.25">
      <c r="A10" t="s">
        <v>50</v>
      </c>
      <c r="C10">
        <v>1.5489999999999999</v>
      </c>
      <c r="D10">
        <v>2.2890000000000001</v>
      </c>
      <c r="E10">
        <v>1.196</v>
      </c>
      <c r="G10">
        <v>2.2890000000000001</v>
      </c>
      <c r="H10">
        <f t="shared" si="2"/>
        <v>3</v>
      </c>
      <c r="I10">
        <f t="shared" si="3"/>
        <v>0.33333333333333331</v>
      </c>
    </row>
    <row r="11" spans="1:9" x14ac:dyDescent="0.25">
      <c r="G11">
        <v>2.29</v>
      </c>
      <c r="H11">
        <f t="shared" si="2"/>
        <v>2</v>
      </c>
      <c r="I11">
        <f t="shared" si="3"/>
        <v>0.22222222222222221</v>
      </c>
    </row>
    <row r="12" spans="1:9" x14ac:dyDescent="0.25">
      <c r="A12" t="s">
        <v>103</v>
      </c>
      <c r="C12">
        <v>1.56</v>
      </c>
      <c r="D12">
        <v>2.31</v>
      </c>
      <c r="E12">
        <v>1.21</v>
      </c>
      <c r="G12">
        <v>2.2909999999999999</v>
      </c>
      <c r="H12">
        <f t="shared" si="2"/>
        <v>0</v>
      </c>
      <c r="I12">
        <f t="shared" si="3"/>
        <v>0</v>
      </c>
    </row>
    <row r="13" spans="1:9" x14ac:dyDescent="0.25">
      <c r="A13" t="s">
        <v>108</v>
      </c>
      <c r="C13">
        <f>AVERAGE(C2:C10)</f>
        <v>1.5484444444444443</v>
      </c>
      <c r="D13">
        <f t="shared" ref="D13:E13" si="4">AVERAGE(D2:D10)</f>
        <v>2.290111111111111</v>
      </c>
      <c r="E13">
        <f t="shared" si="4"/>
        <v>1.1965555555555554</v>
      </c>
      <c r="G13">
        <v>2.2919999999999998</v>
      </c>
      <c r="H13">
        <f t="shared" si="2"/>
        <v>1</v>
      </c>
      <c r="I13">
        <f t="shared" si="3"/>
        <v>0.1111111111111111</v>
      </c>
    </row>
    <row r="14" spans="1:9" x14ac:dyDescent="0.25">
      <c r="A14" t="s">
        <v>109</v>
      </c>
      <c r="C14">
        <f>STDEVP(C2:C10)</f>
        <v>9.5581391856024958E-4</v>
      </c>
      <c r="D14">
        <f t="shared" ref="D14:E14" si="5">STDEVP(D2:D10)</f>
        <v>2.7666443551086412E-3</v>
      </c>
      <c r="E14">
        <f t="shared" si="5"/>
        <v>8.314794192831054E-4</v>
      </c>
    </row>
    <row r="15" spans="1:9" x14ac:dyDescent="0.25">
      <c r="G15" t="s">
        <v>113</v>
      </c>
    </row>
    <row r="16" spans="1:9" x14ac:dyDescent="0.25">
      <c r="G16">
        <v>1.196</v>
      </c>
      <c r="H16">
        <f>COUNTIF($E$2:$E$10,G16)</f>
        <v>6</v>
      </c>
      <c r="I16">
        <f>H16/9</f>
        <v>0.66666666666666663</v>
      </c>
    </row>
    <row r="17" spans="3:9" x14ac:dyDescent="0.25">
      <c r="G17">
        <v>1.1970000000000001</v>
      </c>
      <c r="H17">
        <f t="shared" ref="H17:H18" si="6">COUNTIF($E$2:$E$10,G17)</f>
        <v>1</v>
      </c>
      <c r="I17">
        <f t="shared" ref="I17:I18" si="7">H17/9</f>
        <v>0.1111111111111111</v>
      </c>
    </row>
    <row r="18" spans="3:9" x14ac:dyDescent="0.25">
      <c r="G18">
        <v>1.198</v>
      </c>
      <c r="H18">
        <f t="shared" si="6"/>
        <v>2</v>
      </c>
      <c r="I18">
        <f t="shared" si="7"/>
        <v>0.22222222222222221</v>
      </c>
    </row>
    <row r="19" spans="3:9" x14ac:dyDescent="0.25">
      <c r="C19" s="3">
        <f>25.4*C2</f>
        <v>39.344599999999993</v>
      </c>
      <c r="D19" s="3">
        <f t="shared" ref="D19:E19" si="8">25.4*D2</f>
        <v>58.165999999999997</v>
      </c>
      <c r="E19" s="3">
        <f t="shared" si="8"/>
        <v>30.4038</v>
      </c>
    </row>
    <row r="20" spans="3:9" x14ac:dyDescent="0.25">
      <c r="C20" s="3">
        <f t="shared" ref="C20:E20" si="9">25.4*C3</f>
        <v>39.344599999999993</v>
      </c>
      <c r="D20" s="3">
        <f t="shared" si="9"/>
        <v>58.343800000000002</v>
      </c>
      <c r="E20" s="3">
        <f t="shared" si="9"/>
        <v>30.378399999999996</v>
      </c>
    </row>
    <row r="21" spans="3:9" x14ac:dyDescent="0.25">
      <c r="C21" s="3">
        <f t="shared" ref="C21:E21" si="10">25.4*C4</f>
        <v>39.344599999999993</v>
      </c>
      <c r="D21" s="3">
        <f t="shared" si="10"/>
        <v>58.140599999999999</v>
      </c>
      <c r="E21" s="3">
        <f t="shared" si="10"/>
        <v>30.429199999999998</v>
      </c>
    </row>
    <row r="22" spans="3:9" x14ac:dyDescent="0.25">
      <c r="C22" s="3">
        <f t="shared" ref="C22:E22" si="11">25.4*C5</f>
        <v>39.319200000000002</v>
      </c>
      <c r="D22" s="3">
        <f t="shared" si="11"/>
        <v>58.140599999999999</v>
      </c>
      <c r="E22" s="3">
        <f t="shared" si="11"/>
        <v>30.378399999999996</v>
      </c>
    </row>
    <row r="23" spans="3:9" x14ac:dyDescent="0.25">
      <c r="C23" s="3">
        <f t="shared" ref="C23:E23" si="12">25.4*C6</f>
        <v>39.319200000000002</v>
      </c>
      <c r="D23" s="3">
        <f t="shared" si="12"/>
        <v>58.216799999999992</v>
      </c>
      <c r="E23" s="3">
        <f t="shared" si="12"/>
        <v>30.378399999999996</v>
      </c>
    </row>
    <row r="24" spans="3:9" x14ac:dyDescent="0.25">
      <c r="C24" s="3">
        <f t="shared" ref="C24:E24" si="13">25.4*C7</f>
        <v>39.344599999999993</v>
      </c>
      <c r="D24" s="3">
        <f t="shared" si="13"/>
        <v>58.165999999999997</v>
      </c>
      <c r="E24" s="3">
        <f t="shared" si="13"/>
        <v>30.429199999999998</v>
      </c>
    </row>
    <row r="25" spans="3:9" x14ac:dyDescent="0.25">
      <c r="C25" s="3">
        <f t="shared" ref="C25:E25" si="14">25.4*C8</f>
        <v>39.344599999999993</v>
      </c>
      <c r="D25" s="3">
        <f t="shared" si="14"/>
        <v>58.115199999999994</v>
      </c>
      <c r="E25" s="3">
        <f t="shared" si="14"/>
        <v>30.378399999999996</v>
      </c>
    </row>
    <row r="26" spans="3:9" x14ac:dyDescent="0.25">
      <c r="C26" s="3">
        <f t="shared" ref="C26:E26" si="15">25.4*C9</f>
        <v>39.2684</v>
      </c>
      <c r="D26" s="3">
        <f t="shared" si="15"/>
        <v>58.089799999999997</v>
      </c>
      <c r="E26" s="3">
        <f t="shared" si="15"/>
        <v>30.378399999999996</v>
      </c>
    </row>
    <row r="27" spans="3:9" x14ac:dyDescent="0.25">
      <c r="C27" s="3">
        <f t="shared" ref="C27:E27" si="16">25.4*C10</f>
        <v>39.344599999999993</v>
      </c>
      <c r="D27" s="3">
        <f t="shared" si="16"/>
        <v>58.140599999999999</v>
      </c>
      <c r="E27" s="3">
        <f t="shared" si="16"/>
        <v>30.378399999999996</v>
      </c>
    </row>
    <row r="28" spans="3:9" x14ac:dyDescent="0.25">
      <c r="C28" s="3">
        <f t="shared" ref="C28:E28" si="17">25.4*C11</f>
        <v>0</v>
      </c>
      <c r="D28" s="3">
        <f t="shared" si="17"/>
        <v>0</v>
      </c>
      <c r="E28" s="3">
        <f t="shared" si="17"/>
        <v>0</v>
      </c>
    </row>
    <row r="29" spans="3:9" x14ac:dyDescent="0.25">
      <c r="C29" s="3">
        <f t="shared" ref="C29:E30" si="18">25.4*C12</f>
        <v>39.624000000000002</v>
      </c>
      <c r="D29" s="3">
        <f t="shared" si="18"/>
        <v>58.673999999999999</v>
      </c>
      <c r="E29" s="3">
        <f t="shared" si="18"/>
        <v>30.733999999999998</v>
      </c>
    </row>
    <row r="30" spans="3:9" x14ac:dyDescent="0.25">
      <c r="C30" s="4">
        <f t="shared" si="18"/>
        <v>39.33048888888888</v>
      </c>
      <c r="D30" s="4">
        <f t="shared" si="18"/>
        <v>58.168822222222218</v>
      </c>
      <c r="E30" s="4">
        <f t="shared" si="18"/>
        <v>30.392511111111105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35" sqref="F35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 x14ac:dyDescent="0.25">
      <c r="A2" t="s">
        <v>51</v>
      </c>
      <c r="C2">
        <v>1.554</v>
      </c>
      <c r="D2">
        <v>2.2879999999999998</v>
      </c>
      <c r="E2">
        <v>1.198</v>
      </c>
      <c r="G2">
        <v>1.548</v>
      </c>
      <c r="H2">
        <f>COUNTIF($C$2:$C$12,G2)</f>
        <v>1</v>
      </c>
      <c r="I2">
        <f>H2/11</f>
        <v>9.0909090909090912E-2</v>
      </c>
    </row>
    <row r="3" spans="1:9" x14ac:dyDescent="0.25">
      <c r="A3" t="s">
        <v>52</v>
      </c>
      <c r="C3">
        <v>1.5489999999999999</v>
      </c>
      <c r="D3">
        <v>2.2829999999999999</v>
      </c>
      <c r="E3">
        <v>1.196</v>
      </c>
      <c r="G3">
        <v>1.5489999999999999</v>
      </c>
      <c r="H3">
        <f t="shared" ref="H3:H8" si="0">COUNTIF($C$2:$C$12,G3)</f>
        <v>1</v>
      </c>
      <c r="I3">
        <f t="shared" ref="I3:I8" si="1">H3/11</f>
        <v>9.0909090909090912E-2</v>
      </c>
    </row>
    <row r="4" spans="1:9" x14ac:dyDescent="0.25">
      <c r="A4" t="s">
        <v>53</v>
      </c>
      <c r="C4">
        <v>1.554</v>
      </c>
      <c r="D4">
        <v>2.2869999999999999</v>
      </c>
      <c r="E4">
        <v>1.1990000000000001</v>
      </c>
      <c r="G4">
        <v>1.55</v>
      </c>
      <c r="H4">
        <f t="shared" si="0"/>
        <v>4</v>
      </c>
      <c r="I4">
        <f t="shared" si="1"/>
        <v>0.36363636363636365</v>
      </c>
    </row>
    <row r="5" spans="1:9" x14ac:dyDescent="0.25">
      <c r="A5" t="s">
        <v>54</v>
      </c>
      <c r="C5">
        <v>1.5509999999999999</v>
      </c>
      <c r="D5">
        <v>2.286</v>
      </c>
      <c r="E5">
        <v>1.196</v>
      </c>
      <c r="G5">
        <v>1.5509999999999999</v>
      </c>
      <c r="H5">
        <f t="shared" si="0"/>
        <v>3</v>
      </c>
      <c r="I5">
        <f t="shared" si="1"/>
        <v>0.27272727272727271</v>
      </c>
    </row>
    <row r="6" spans="1:9" x14ac:dyDescent="0.25">
      <c r="A6" t="s">
        <v>55</v>
      </c>
      <c r="C6">
        <v>1.55</v>
      </c>
      <c r="D6">
        <v>2.2869999999999999</v>
      </c>
      <c r="E6">
        <v>1.196</v>
      </c>
      <c r="G6">
        <v>1.552</v>
      </c>
      <c r="H6">
        <f t="shared" si="0"/>
        <v>0</v>
      </c>
      <c r="I6">
        <f t="shared" si="1"/>
        <v>0</v>
      </c>
    </row>
    <row r="7" spans="1:9" x14ac:dyDescent="0.25">
      <c r="A7" t="s">
        <v>56</v>
      </c>
      <c r="C7">
        <v>1.55</v>
      </c>
      <c r="D7">
        <v>2.2869999999999999</v>
      </c>
      <c r="E7">
        <v>1.196</v>
      </c>
      <c r="G7">
        <v>1.5529999999999999</v>
      </c>
      <c r="H7">
        <f t="shared" si="0"/>
        <v>0</v>
      </c>
      <c r="I7">
        <f t="shared" si="1"/>
        <v>0</v>
      </c>
    </row>
    <row r="8" spans="1:9" x14ac:dyDescent="0.25">
      <c r="A8" t="s">
        <v>57</v>
      </c>
      <c r="C8">
        <v>1.5509999999999999</v>
      </c>
      <c r="D8">
        <v>2.2850000000000001</v>
      </c>
      <c r="E8">
        <v>1.1950000000000001</v>
      </c>
      <c r="G8">
        <v>1.554</v>
      </c>
      <c r="H8">
        <f t="shared" si="0"/>
        <v>2</v>
      </c>
      <c r="I8">
        <f t="shared" si="1"/>
        <v>0.18181818181818182</v>
      </c>
    </row>
    <row r="9" spans="1:9" x14ac:dyDescent="0.25">
      <c r="A9" t="s">
        <v>58</v>
      </c>
      <c r="C9">
        <v>1.548</v>
      </c>
      <c r="D9">
        <v>2.286</v>
      </c>
      <c r="E9">
        <v>1.196</v>
      </c>
    </row>
    <row r="10" spans="1:9" x14ac:dyDescent="0.25">
      <c r="A10" t="s">
        <v>59</v>
      </c>
      <c r="C10">
        <v>1.55</v>
      </c>
      <c r="D10">
        <v>2.286</v>
      </c>
      <c r="E10">
        <v>1.1930000000000001</v>
      </c>
      <c r="G10" t="s">
        <v>105</v>
      </c>
    </row>
    <row r="11" spans="1:9" x14ac:dyDescent="0.25">
      <c r="A11" t="s">
        <v>60</v>
      </c>
      <c r="C11">
        <v>1.55</v>
      </c>
      <c r="D11">
        <v>2.2829999999999999</v>
      </c>
      <c r="E11">
        <v>1.1950000000000001</v>
      </c>
      <c r="G11">
        <v>2.2829999999999999</v>
      </c>
      <c r="H11">
        <f t="shared" ref="H11:H16" si="2">COUNTIF($D$2:$D$12,G11)</f>
        <v>2</v>
      </c>
      <c r="I11">
        <f>H11/11</f>
        <v>0.18181818181818182</v>
      </c>
    </row>
    <row r="12" spans="1:9" x14ac:dyDescent="0.25">
      <c r="A12" t="s">
        <v>61</v>
      </c>
      <c r="C12">
        <v>1.5509999999999999</v>
      </c>
      <c r="D12">
        <v>2.2839999999999998</v>
      </c>
      <c r="E12">
        <v>1.1950000000000001</v>
      </c>
      <c r="G12">
        <v>2.2839999999999998</v>
      </c>
      <c r="H12">
        <f t="shared" si="2"/>
        <v>1</v>
      </c>
      <c r="I12">
        <f t="shared" ref="I12:I16" si="3">H12/11</f>
        <v>9.0909090909090912E-2</v>
      </c>
    </row>
    <row r="13" spans="1:9" x14ac:dyDescent="0.25">
      <c r="G13">
        <v>2.2850000000000001</v>
      </c>
      <c r="H13">
        <f t="shared" si="2"/>
        <v>1</v>
      </c>
      <c r="I13">
        <f t="shared" si="3"/>
        <v>9.0909090909090912E-2</v>
      </c>
    </row>
    <row r="14" spans="1:9" x14ac:dyDescent="0.25">
      <c r="A14" t="s">
        <v>103</v>
      </c>
      <c r="C14">
        <v>1.56</v>
      </c>
      <c r="D14">
        <v>2.31</v>
      </c>
      <c r="E14">
        <v>1.21</v>
      </c>
      <c r="G14">
        <v>2.286</v>
      </c>
      <c r="H14">
        <f t="shared" si="2"/>
        <v>3</v>
      </c>
      <c r="I14">
        <f t="shared" si="3"/>
        <v>0.27272727272727271</v>
      </c>
    </row>
    <row r="15" spans="1:9" x14ac:dyDescent="0.25">
      <c r="A15" t="s">
        <v>108</v>
      </c>
      <c r="C15">
        <f>AVERAGE(C2:C12)</f>
        <v>1.5507272727272727</v>
      </c>
      <c r="D15">
        <f t="shared" ref="D15:E15" si="4">AVERAGE(D2:D12)</f>
        <v>2.2856363636363639</v>
      </c>
      <c r="E15">
        <f t="shared" si="4"/>
        <v>1.1959090909090908</v>
      </c>
      <c r="G15">
        <v>2.2869999999999999</v>
      </c>
      <c r="H15">
        <f t="shared" si="2"/>
        <v>3</v>
      </c>
      <c r="I15">
        <f t="shared" si="3"/>
        <v>0.27272727272727271</v>
      </c>
    </row>
    <row r="16" spans="1:9" x14ac:dyDescent="0.25">
      <c r="A16" t="s">
        <v>109</v>
      </c>
      <c r="C16">
        <f>STDEVP(C2:C12)</f>
        <v>1.7627926754241264E-3</v>
      </c>
      <c r="D16">
        <f t="shared" ref="D16:E16" si="5">STDEVP(D2:D12)</f>
        <v>1.6109131951517548E-3</v>
      </c>
      <c r="E16">
        <f t="shared" si="5"/>
        <v>1.5048132142951522E-3</v>
      </c>
      <c r="G16">
        <v>2.2879999999999998</v>
      </c>
      <c r="H16">
        <f t="shared" si="2"/>
        <v>1</v>
      </c>
      <c r="I16">
        <f t="shared" si="3"/>
        <v>9.0909090909090912E-2</v>
      </c>
    </row>
    <row r="18" spans="3:9" x14ac:dyDescent="0.25">
      <c r="G18" t="s">
        <v>113</v>
      </c>
    </row>
    <row r="19" spans="3:9" x14ac:dyDescent="0.25">
      <c r="C19" s="3">
        <f>25.4*C2</f>
        <v>39.471600000000002</v>
      </c>
      <c r="D19" s="3">
        <f t="shared" ref="D19:E19" si="6">25.4*D2</f>
        <v>58.115199999999994</v>
      </c>
      <c r="E19" s="3">
        <f t="shared" si="6"/>
        <v>30.429199999999998</v>
      </c>
      <c r="G19">
        <v>1.1930000000000001</v>
      </c>
      <c r="H19">
        <f>COUNTIF($E$2:$E$12,G19)</f>
        <v>1</v>
      </c>
      <c r="I19">
        <f>H19/11</f>
        <v>9.0909090909090912E-2</v>
      </c>
    </row>
    <row r="20" spans="3:9" x14ac:dyDescent="0.25">
      <c r="C20" s="3">
        <f t="shared" ref="C20:E20" si="7">25.4*C3</f>
        <v>39.344599999999993</v>
      </c>
      <c r="D20" s="3">
        <f t="shared" si="7"/>
        <v>57.988199999999992</v>
      </c>
      <c r="E20" s="3">
        <f t="shared" si="7"/>
        <v>30.378399999999996</v>
      </c>
      <c r="G20">
        <v>1.194</v>
      </c>
      <c r="H20">
        <f t="shared" ref="H20:H25" si="8">COUNTIF($E$2:$E$12,G20)</f>
        <v>0</v>
      </c>
      <c r="I20">
        <f t="shared" ref="I20:I25" si="9">H20/11</f>
        <v>0</v>
      </c>
    </row>
    <row r="21" spans="3:9" x14ac:dyDescent="0.25">
      <c r="C21" s="3">
        <f t="shared" ref="C21:E21" si="10">25.4*C4</f>
        <v>39.471600000000002</v>
      </c>
      <c r="D21" s="3">
        <f t="shared" si="10"/>
        <v>58.089799999999997</v>
      </c>
      <c r="E21" s="3">
        <f t="shared" si="10"/>
        <v>30.454599999999999</v>
      </c>
      <c r="G21">
        <v>1.1950000000000001</v>
      </c>
      <c r="H21">
        <f t="shared" si="8"/>
        <v>3</v>
      </c>
      <c r="I21">
        <f t="shared" si="9"/>
        <v>0.27272727272727271</v>
      </c>
    </row>
    <row r="22" spans="3:9" x14ac:dyDescent="0.25">
      <c r="C22" s="3">
        <f t="shared" ref="C22:E22" si="11">25.4*C5</f>
        <v>39.395399999999995</v>
      </c>
      <c r="D22" s="3">
        <f t="shared" si="11"/>
        <v>58.064399999999999</v>
      </c>
      <c r="E22" s="3">
        <f t="shared" si="11"/>
        <v>30.378399999999996</v>
      </c>
      <c r="G22">
        <v>1.196</v>
      </c>
      <c r="H22">
        <f t="shared" si="8"/>
        <v>5</v>
      </c>
      <c r="I22">
        <f t="shared" si="9"/>
        <v>0.45454545454545453</v>
      </c>
    </row>
    <row r="23" spans="3:9" x14ac:dyDescent="0.25">
      <c r="C23" s="3">
        <f t="shared" ref="C23:E23" si="12">25.4*C6</f>
        <v>39.369999999999997</v>
      </c>
      <c r="D23" s="3">
        <f t="shared" si="12"/>
        <v>58.089799999999997</v>
      </c>
      <c r="E23" s="3">
        <f t="shared" si="12"/>
        <v>30.378399999999996</v>
      </c>
      <c r="G23">
        <v>1.1970000000000001</v>
      </c>
      <c r="H23">
        <f t="shared" si="8"/>
        <v>0</v>
      </c>
      <c r="I23">
        <f t="shared" si="9"/>
        <v>0</v>
      </c>
    </row>
    <row r="24" spans="3:9" x14ac:dyDescent="0.25">
      <c r="C24" s="3">
        <f t="shared" ref="C24:E24" si="13">25.4*C7</f>
        <v>39.369999999999997</v>
      </c>
      <c r="D24" s="3">
        <f t="shared" si="13"/>
        <v>58.089799999999997</v>
      </c>
      <c r="E24" s="3">
        <f t="shared" si="13"/>
        <v>30.378399999999996</v>
      </c>
      <c r="G24">
        <v>1.198</v>
      </c>
      <c r="H24">
        <f t="shared" si="8"/>
        <v>1</v>
      </c>
      <c r="I24">
        <f t="shared" si="9"/>
        <v>9.0909090909090912E-2</v>
      </c>
    </row>
    <row r="25" spans="3:9" x14ac:dyDescent="0.25">
      <c r="C25" s="3">
        <f t="shared" ref="C25:E25" si="14">25.4*C8</f>
        <v>39.395399999999995</v>
      </c>
      <c r="D25" s="3">
        <f t="shared" si="14"/>
        <v>58.039000000000001</v>
      </c>
      <c r="E25" s="3">
        <f t="shared" si="14"/>
        <v>30.353000000000002</v>
      </c>
      <c r="G25">
        <v>1.1990000000000001</v>
      </c>
      <c r="H25">
        <f t="shared" si="8"/>
        <v>1</v>
      </c>
      <c r="I25">
        <f t="shared" si="9"/>
        <v>9.0909090909090912E-2</v>
      </c>
    </row>
    <row r="26" spans="3:9" x14ac:dyDescent="0.25">
      <c r="C26" s="3">
        <f t="shared" ref="C26:E26" si="15">25.4*C9</f>
        <v>39.319200000000002</v>
      </c>
      <c r="D26" s="3">
        <f t="shared" si="15"/>
        <v>58.064399999999999</v>
      </c>
      <c r="E26" s="3">
        <f t="shared" si="15"/>
        <v>30.378399999999996</v>
      </c>
    </row>
    <row r="27" spans="3:9" x14ac:dyDescent="0.25">
      <c r="C27" s="3">
        <f t="shared" ref="C27:E27" si="16">25.4*C10</f>
        <v>39.369999999999997</v>
      </c>
      <c r="D27" s="3">
        <f t="shared" si="16"/>
        <v>58.064399999999999</v>
      </c>
      <c r="E27" s="3">
        <f t="shared" si="16"/>
        <v>30.302199999999999</v>
      </c>
    </row>
    <row r="28" spans="3:9" x14ac:dyDescent="0.25">
      <c r="C28" s="3">
        <f t="shared" ref="C28:E28" si="17">25.4*C11</f>
        <v>39.369999999999997</v>
      </c>
      <c r="D28" s="3">
        <f t="shared" si="17"/>
        <v>57.988199999999992</v>
      </c>
      <c r="E28" s="3">
        <f t="shared" si="17"/>
        <v>30.353000000000002</v>
      </c>
    </row>
    <row r="29" spans="3:9" x14ac:dyDescent="0.25">
      <c r="C29" s="3">
        <f t="shared" ref="C29:E29" si="18">25.4*C12</f>
        <v>39.395399999999995</v>
      </c>
      <c r="D29" s="3">
        <f t="shared" si="18"/>
        <v>58.01359999999999</v>
      </c>
      <c r="E29" s="3">
        <f t="shared" si="18"/>
        <v>30.353000000000002</v>
      </c>
    </row>
    <row r="30" spans="3:9" x14ac:dyDescent="0.25">
      <c r="C30" s="3">
        <f t="shared" ref="C30:E30" si="19">25.4*C13</f>
        <v>0</v>
      </c>
      <c r="D30" s="3">
        <f t="shared" si="19"/>
        <v>0</v>
      </c>
      <c r="E30" s="3">
        <f t="shared" si="19"/>
        <v>0</v>
      </c>
    </row>
    <row r="31" spans="3:9" x14ac:dyDescent="0.25">
      <c r="C31" s="3">
        <f t="shared" ref="C31:E32" si="20">25.4*C14</f>
        <v>39.624000000000002</v>
      </c>
      <c r="D31" s="3">
        <f t="shared" si="20"/>
        <v>58.673999999999999</v>
      </c>
      <c r="E31" s="3">
        <f t="shared" si="20"/>
        <v>30.733999999999998</v>
      </c>
    </row>
    <row r="32" spans="3:9" x14ac:dyDescent="0.25">
      <c r="C32" s="4">
        <f t="shared" si="20"/>
        <v>39.388472727272728</v>
      </c>
      <c r="D32" s="4">
        <f t="shared" si="20"/>
        <v>58.055163636363638</v>
      </c>
      <c r="E32" s="4">
        <f t="shared" si="20"/>
        <v>30.376090909090905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32" sqref="C32:E32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 x14ac:dyDescent="0.25">
      <c r="A2" t="s">
        <v>62</v>
      </c>
      <c r="C2">
        <v>1.2150000000000001</v>
      </c>
      <c r="D2">
        <v>1.7829999999999999</v>
      </c>
      <c r="E2">
        <v>1.1870000000000001</v>
      </c>
      <c r="G2">
        <v>1.2150000000000001</v>
      </c>
      <c r="H2">
        <f>COUNTIF($C$2:$C$11,G2)</f>
        <v>5</v>
      </c>
      <c r="I2">
        <f>H2/9</f>
        <v>0.55555555555555558</v>
      </c>
    </row>
    <row r="3" spans="1:9" x14ac:dyDescent="0.25">
      <c r="A3" t="s">
        <v>63</v>
      </c>
      <c r="C3">
        <v>1.232</v>
      </c>
      <c r="D3">
        <v>1.774</v>
      </c>
      <c r="E3">
        <v>1.1879999999999999</v>
      </c>
      <c r="G3">
        <v>1.216</v>
      </c>
      <c r="H3">
        <f t="shared" ref="H3:H19" si="0">COUNTIF($C$2:$C$11,G3)</f>
        <v>0</v>
      </c>
      <c r="I3">
        <f t="shared" ref="I3:I19" si="1">H3/9</f>
        <v>0</v>
      </c>
    </row>
    <row r="4" spans="1:9" x14ac:dyDescent="0.25">
      <c r="A4" t="s">
        <v>64</v>
      </c>
      <c r="C4">
        <v>1.2150000000000001</v>
      </c>
      <c r="D4">
        <v>1.7869999999999999</v>
      </c>
      <c r="E4">
        <v>1.1890000000000001</v>
      </c>
      <c r="G4">
        <v>1.2170000000000001</v>
      </c>
      <c r="H4">
        <f t="shared" si="0"/>
        <v>1</v>
      </c>
      <c r="I4">
        <f t="shared" si="1"/>
        <v>0.1111111111111111</v>
      </c>
    </row>
    <row r="5" spans="1:9" x14ac:dyDescent="0.25">
      <c r="A5" t="s">
        <v>65</v>
      </c>
      <c r="C5">
        <v>1.2150000000000001</v>
      </c>
      <c r="D5">
        <v>1.784</v>
      </c>
      <c r="E5">
        <v>1.1859999999999999</v>
      </c>
      <c r="G5">
        <v>1.218</v>
      </c>
      <c r="H5">
        <f t="shared" si="0"/>
        <v>0</v>
      </c>
      <c r="I5">
        <f t="shared" si="1"/>
        <v>0</v>
      </c>
    </row>
    <row r="6" spans="1:9" x14ac:dyDescent="0.25">
      <c r="A6" t="s">
        <v>66</v>
      </c>
      <c r="C6">
        <v>1.2230000000000001</v>
      </c>
      <c r="D6">
        <v>1.778</v>
      </c>
      <c r="E6">
        <v>1.1879999999999999</v>
      </c>
      <c r="G6">
        <v>1.2190000000000001</v>
      </c>
      <c r="H6">
        <f t="shared" si="0"/>
        <v>0</v>
      </c>
      <c r="I6">
        <f t="shared" si="1"/>
        <v>0</v>
      </c>
    </row>
    <row r="7" spans="1:9" x14ac:dyDescent="0.25">
      <c r="A7" t="s">
        <v>67</v>
      </c>
      <c r="C7">
        <v>1.2210000000000001</v>
      </c>
      <c r="D7">
        <v>1.7809999999999999</v>
      </c>
      <c r="E7">
        <v>1.1879999999999999</v>
      </c>
      <c r="G7">
        <v>1.22</v>
      </c>
      <c r="H7">
        <f t="shared" si="0"/>
        <v>0</v>
      </c>
      <c r="I7">
        <f t="shared" si="1"/>
        <v>0</v>
      </c>
    </row>
    <row r="8" spans="1:9" x14ac:dyDescent="0.25">
      <c r="A8" t="s">
        <v>68</v>
      </c>
      <c r="C8">
        <v>1.2170000000000001</v>
      </c>
      <c r="D8">
        <v>1.7849999999999999</v>
      </c>
      <c r="E8">
        <v>1.19</v>
      </c>
      <c r="G8">
        <v>1.2210000000000001</v>
      </c>
      <c r="H8">
        <f t="shared" si="0"/>
        <v>1</v>
      </c>
      <c r="I8">
        <f t="shared" si="1"/>
        <v>0.1111111111111111</v>
      </c>
    </row>
    <row r="9" spans="1:9" x14ac:dyDescent="0.25">
      <c r="A9" t="s">
        <v>69</v>
      </c>
      <c r="G9">
        <v>1.222</v>
      </c>
      <c r="H9">
        <f t="shared" si="0"/>
        <v>0</v>
      </c>
      <c r="I9">
        <f t="shared" si="1"/>
        <v>0</v>
      </c>
    </row>
    <row r="10" spans="1:9" x14ac:dyDescent="0.25">
      <c r="A10" t="s">
        <v>70</v>
      </c>
      <c r="C10">
        <v>1.2150000000000001</v>
      </c>
      <c r="D10">
        <v>1.7849999999999999</v>
      </c>
      <c r="E10">
        <v>1.1870000000000001</v>
      </c>
      <c r="G10">
        <v>1.2230000000000001</v>
      </c>
      <c r="H10">
        <f t="shared" si="0"/>
        <v>1</v>
      </c>
      <c r="I10">
        <f t="shared" si="1"/>
        <v>0.1111111111111111</v>
      </c>
    </row>
    <row r="11" spans="1:9" x14ac:dyDescent="0.25">
      <c r="A11" t="s">
        <v>71</v>
      </c>
      <c r="C11">
        <v>1.2150000000000001</v>
      </c>
      <c r="D11">
        <v>1.784</v>
      </c>
      <c r="E11">
        <v>1.19</v>
      </c>
      <c r="G11">
        <v>1.224</v>
      </c>
      <c r="H11">
        <f t="shared" si="0"/>
        <v>0</v>
      </c>
      <c r="I11">
        <f t="shared" si="1"/>
        <v>0</v>
      </c>
    </row>
    <row r="12" spans="1:9" x14ac:dyDescent="0.25">
      <c r="G12">
        <v>1.2250000000000001</v>
      </c>
      <c r="H12">
        <f t="shared" si="0"/>
        <v>0</v>
      </c>
      <c r="I12">
        <f t="shared" si="1"/>
        <v>0</v>
      </c>
    </row>
    <row r="13" spans="1:9" x14ac:dyDescent="0.25">
      <c r="A13" t="s">
        <v>103</v>
      </c>
      <c r="C13">
        <v>1.23</v>
      </c>
      <c r="D13">
        <v>1.8</v>
      </c>
      <c r="E13">
        <v>1.2</v>
      </c>
      <c r="G13">
        <v>1.226</v>
      </c>
      <c r="H13">
        <f t="shared" si="0"/>
        <v>0</v>
      </c>
      <c r="I13">
        <f t="shared" si="1"/>
        <v>0</v>
      </c>
    </row>
    <row r="14" spans="1:9" x14ac:dyDescent="0.25">
      <c r="A14" t="s">
        <v>108</v>
      </c>
      <c r="C14">
        <f>AVERAGE(C2:C11)</f>
        <v>1.2186666666666666</v>
      </c>
      <c r="D14">
        <f t="shared" ref="D14:E14" si="2">AVERAGE(D2:D11)</f>
        <v>1.7823333333333333</v>
      </c>
      <c r="E14">
        <f t="shared" si="2"/>
        <v>1.1881111111111109</v>
      </c>
      <c r="G14">
        <v>1.2270000000000001</v>
      </c>
      <c r="H14">
        <f t="shared" si="0"/>
        <v>0</v>
      </c>
      <c r="I14">
        <f t="shared" si="1"/>
        <v>0</v>
      </c>
    </row>
    <row r="15" spans="1:9" x14ac:dyDescent="0.25">
      <c r="A15" t="s">
        <v>109</v>
      </c>
      <c r="C15">
        <f>STDEVP(C2:C11)</f>
        <v>5.4974741674901897E-3</v>
      </c>
      <c r="D15">
        <f t="shared" ref="D15:E15" si="3">STDEVP(D2:D11)</f>
        <v>3.8297084310253259E-3</v>
      </c>
      <c r="E15">
        <f t="shared" si="3"/>
        <v>1.2862041003100133E-3</v>
      </c>
      <c r="G15">
        <v>1.228</v>
      </c>
      <c r="H15">
        <f t="shared" si="0"/>
        <v>0</v>
      </c>
      <c r="I15">
        <f t="shared" si="1"/>
        <v>0</v>
      </c>
    </row>
    <row r="16" spans="1:9" x14ac:dyDescent="0.25">
      <c r="G16">
        <v>1.2290000000000001</v>
      </c>
      <c r="H16">
        <f t="shared" si="0"/>
        <v>0</v>
      </c>
      <c r="I16">
        <f t="shared" si="1"/>
        <v>0</v>
      </c>
    </row>
    <row r="17" spans="3:9" x14ac:dyDescent="0.25">
      <c r="G17">
        <v>1.23</v>
      </c>
      <c r="H17">
        <f t="shared" si="0"/>
        <v>0</v>
      </c>
      <c r="I17">
        <f t="shared" si="1"/>
        <v>0</v>
      </c>
    </row>
    <row r="18" spans="3:9" x14ac:dyDescent="0.25">
      <c r="G18">
        <v>1.2310000000000001</v>
      </c>
      <c r="H18">
        <f t="shared" si="0"/>
        <v>0</v>
      </c>
      <c r="I18">
        <f t="shared" si="1"/>
        <v>0</v>
      </c>
    </row>
    <row r="19" spans="3:9" x14ac:dyDescent="0.25">
      <c r="G19">
        <v>1.232</v>
      </c>
      <c r="H19">
        <f t="shared" si="0"/>
        <v>1</v>
      </c>
      <c r="I19">
        <f t="shared" si="1"/>
        <v>0.1111111111111111</v>
      </c>
    </row>
    <row r="20" spans="3:9" x14ac:dyDescent="0.25">
      <c r="C20" s="3">
        <f>25.4*C2</f>
        <v>30.861000000000001</v>
      </c>
      <c r="D20" s="3">
        <f t="shared" ref="D20:E20" si="4">25.4*D2</f>
        <v>45.288199999999996</v>
      </c>
      <c r="E20" s="3">
        <f t="shared" si="4"/>
        <v>30.149799999999999</v>
      </c>
    </row>
    <row r="21" spans="3:9" x14ac:dyDescent="0.25">
      <c r="C21" s="3">
        <f t="shared" ref="C21:E21" si="5">25.4*C3</f>
        <v>31.292799999999996</v>
      </c>
      <c r="D21" s="3">
        <f t="shared" si="5"/>
        <v>45.059599999999996</v>
      </c>
      <c r="E21" s="3">
        <f t="shared" si="5"/>
        <v>30.175199999999997</v>
      </c>
      <c r="G21" t="s">
        <v>105</v>
      </c>
    </row>
    <row r="22" spans="3:9" x14ac:dyDescent="0.25">
      <c r="C22" s="3">
        <f t="shared" ref="C22:E22" si="6">25.4*C4</f>
        <v>30.861000000000001</v>
      </c>
      <c r="D22" s="3">
        <f t="shared" si="6"/>
        <v>45.389799999999994</v>
      </c>
      <c r="E22" s="3">
        <f t="shared" si="6"/>
        <v>30.200600000000001</v>
      </c>
      <c r="G22">
        <v>1.774</v>
      </c>
      <c r="H22">
        <f>COUNTIF($D$2:$D$11,G22)</f>
        <v>1</v>
      </c>
      <c r="I22">
        <f>H22/9</f>
        <v>0.1111111111111111</v>
      </c>
    </row>
    <row r="23" spans="3:9" x14ac:dyDescent="0.25">
      <c r="C23" s="3">
        <f t="shared" ref="C23:E23" si="7">25.4*C5</f>
        <v>30.861000000000001</v>
      </c>
      <c r="D23" s="3">
        <f t="shared" si="7"/>
        <v>45.313600000000001</v>
      </c>
      <c r="E23" s="3">
        <f t="shared" si="7"/>
        <v>30.124399999999998</v>
      </c>
      <c r="G23">
        <v>1.7749999999999999</v>
      </c>
      <c r="H23">
        <f t="shared" ref="H23:H35" si="8">COUNTIF($D$2:$D$11,G23)</f>
        <v>0</v>
      </c>
      <c r="I23">
        <f t="shared" ref="I23:I35" si="9">H23/9</f>
        <v>0</v>
      </c>
    </row>
    <row r="24" spans="3:9" x14ac:dyDescent="0.25">
      <c r="C24" s="3">
        <f t="shared" ref="C24:E24" si="10">25.4*C6</f>
        <v>31.0642</v>
      </c>
      <c r="D24" s="3">
        <f t="shared" si="10"/>
        <v>45.161200000000001</v>
      </c>
      <c r="E24" s="3">
        <f t="shared" si="10"/>
        <v>30.175199999999997</v>
      </c>
      <c r="G24">
        <v>1.776</v>
      </c>
      <c r="H24">
        <f t="shared" si="8"/>
        <v>0</v>
      </c>
      <c r="I24">
        <f t="shared" si="9"/>
        <v>0</v>
      </c>
    </row>
    <row r="25" spans="3:9" x14ac:dyDescent="0.25">
      <c r="C25" s="3">
        <f t="shared" ref="C25:E25" si="11">25.4*C7</f>
        <v>31.013400000000001</v>
      </c>
      <c r="D25" s="3">
        <f t="shared" si="11"/>
        <v>45.237399999999994</v>
      </c>
      <c r="E25" s="3">
        <f t="shared" si="11"/>
        <v>30.175199999999997</v>
      </c>
      <c r="G25">
        <v>1.7769999999999999</v>
      </c>
      <c r="H25">
        <f t="shared" si="8"/>
        <v>0</v>
      </c>
      <c r="I25">
        <f t="shared" si="9"/>
        <v>0</v>
      </c>
    </row>
    <row r="26" spans="3:9" x14ac:dyDescent="0.25">
      <c r="C26" s="3">
        <f t="shared" ref="C26:E26" si="12">25.4*C8</f>
        <v>30.911799999999999</v>
      </c>
      <c r="D26" s="3">
        <f t="shared" si="12"/>
        <v>45.338999999999999</v>
      </c>
      <c r="E26" s="3">
        <f t="shared" si="12"/>
        <v>30.225999999999996</v>
      </c>
      <c r="G26">
        <v>1.778</v>
      </c>
      <c r="H26">
        <f t="shared" si="8"/>
        <v>1</v>
      </c>
      <c r="I26">
        <f t="shared" si="9"/>
        <v>0.1111111111111111</v>
      </c>
    </row>
    <row r="27" spans="3:9" x14ac:dyDescent="0.25">
      <c r="C27" s="3">
        <f t="shared" ref="C27:E27" si="13">25.4*C9</f>
        <v>0</v>
      </c>
      <c r="D27" s="3">
        <f t="shared" si="13"/>
        <v>0</v>
      </c>
      <c r="E27" s="3">
        <f t="shared" si="13"/>
        <v>0</v>
      </c>
      <c r="G27">
        <v>1.7789999999999999</v>
      </c>
      <c r="H27">
        <f t="shared" si="8"/>
        <v>0</v>
      </c>
      <c r="I27">
        <f t="shared" si="9"/>
        <v>0</v>
      </c>
    </row>
    <row r="28" spans="3:9" x14ac:dyDescent="0.25">
      <c r="C28" s="3">
        <f t="shared" ref="C28:E28" si="14">25.4*C10</f>
        <v>30.861000000000001</v>
      </c>
      <c r="D28" s="3">
        <f t="shared" si="14"/>
        <v>45.338999999999999</v>
      </c>
      <c r="E28" s="3">
        <f t="shared" si="14"/>
        <v>30.149799999999999</v>
      </c>
      <c r="G28">
        <v>1.78</v>
      </c>
      <c r="H28">
        <f t="shared" si="8"/>
        <v>0</v>
      </c>
      <c r="I28">
        <f t="shared" si="9"/>
        <v>0</v>
      </c>
    </row>
    <row r="29" spans="3:9" x14ac:dyDescent="0.25">
      <c r="C29" s="3">
        <f t="shared" ref="C29:E29" si="15">25.4*C11</f>
        <v>30.861000000000001</v>
      </c>
      <c r="D29" s="3">
        <f t="shared" si="15"/>
        <v>45.313600000000001</v>
      </c>
      <c r="E29" s="3">
        <f t="shared" si="15"/>
        <v>30.225999999999996</v>
      </c>
      <c r="G29">
        <v>1.7809999999999999</v>
      </c>
      <c r="H29">
        <f t="shared" si="8"/>
        <v>1</v>
      </c>
      <c r="I29">
        <f t="shared" si="9"/>
        <v>0.1111111111111111</v>
      </c>
    </row>
    <row r="30" spans="3:9" x14ac:dyDescent="0.25">
      <c r="C30" s="3">
        <f t="shared" ref="C30:E30" si="16">25.4*C12</f>
        <v>0</v>
      </c>
      <c r="D30" s="3">
        <f t="shared" si="16"/>
        <v>0</v>
      </c>
      <c r="E30" s="3">
        <f t="shared" si="16"/>
        <v>0</v>
      </c>
      <c r="G30">
        <v>1.782</v>
      </c>
      <c r="H30">
        <f t="shared" si="8"/>
        <v>0</v>
      </c>
      <c r="I30">
        <f t="shared" si="9"/>
        <v>0</v>
      </c>
    </row>
    <row r="31" spans="3:9" x14ac:dyDescent="0.25">
      <c r="C31" s="3">
        <f t="shared" ref="C31:E31" si="17">25.4*C13</f>
        <v>31.241999999999997</v>
      </c>
      <c r="D31" s="3">
        <f t="shared" si="17"/>
        <v>45.72</v>
      </c>
      <c r="E31" s="3">
        <f t="shared" si="17"/>
        <v>30.479999999999997</v>
      </c>
      <c r="G31">
        <v>1.7829999999999999</v>
      </c>
      <c r="H31">
        <f t="shared" si="8"/>
        <v>1</v>
      </c>
      <c r="I31">
        <f t="shared" si="9"/>
        <v>0.1111111111111111</v>
      </c>
    </row>
    <row r="32" spans="3:9" x14ac:dyDescent="0.25">
      <c r="C32" s="4">
        <f t="shared" ref="C32:E32" si="18">25.4*C14</f>
        <v>30.954133333333328</v>
      </c>
      <c r="D32" s="4">
        <f t="shared" si="18"/>
        <v>45.271266666666662</v>
      </c>
      <c r="E32" s="4">
        <f t="shared" si="18"/>
        <v>30.178022222222214</v>
      </c>
      <c r="G32">
        <v>1.784</v>
      </c>
      <c r="H32">
        <f t="shared" si="8"/>
        <v>2</v>
      </c>
      <c r="I32">
        <f t="shared" si="9"/>
        <v>0.22222222222222221</v>
      </c>
    </row>
    <row r="33" spans="7:9" x14ac:dyDescent="0.25">
      <c r="G33">
        <v>1.7849999999999999</v>
      </c>
      <c r="H33">
        <f t="shared" si="8"/>
        <v>2</v>
      </c>
      <c r="I33">
        <f t="shared" si="9"/>
        <v>0.22222222222222221</v>
      </c>
    </row>
    <row r="34" spans="7:9" x14ac:dyDescent="0.25">
      <c r="G34">
        <v>1.786</v>
      </c>
      <c r="H34">
        <f t="shared" si="8"/>
        <v>0</v>
      </c>
      <c r="I34">
        <f t="shared" si="9"/>
        <v>0</v>
      </c>
    </row>
    <row r="35" spans="7:9" x14ac:dyDescent="0.25">
      <c r="G35">
        <v>1.7869999999999999</v>
      </c>
      <c r="H35">
        <f t="shared" si="8"/>
        <v>1</v>
      </c>
      <c r="I35">
        <f t="shared" si="9"/>
        <v>0.1111111111111111</v>
      </c>
    </row>
    <row r="37" spans="7:9" x14ac:dyDescent="0.25">
      <c r="G37" t="s">
        <v>113</v>
      </c>
    </row>
    <row r="38" spans="7:9" x14ac:dyDescent="0.25">
      <c r="G38">
        <v>1.1859999999999999</v>
      </c>
      <c r="H38">
        <f t="shared" ref="H38:H42" si="19">COUNTIF($E$2:$E$11,G38)</f>
        <v>1</v>
      </c>
      <c r="I38">
        <f t="shared" ref="I38:I42" si="20">H38/9</f>
        <v>0.1111111111111111</v>
      </c>
    </row>
    <row r="39" spans="7:9" x14ac:dyDescent="0.25">
      <c r="G39">
        <v>1.1870000000000001</v>
      </c>
      <c r="H39">
        <f t="shared" si="19"/>
        <v>2</v>
      </c>
      <c r="I39">
        <f t="shared" si="20"/>
        <v>0.22222222222222221</v>
      </c>
    </row>
    <row r="40" spans="7:9" x14ac:dyDescent="0.25">
      <c r="G40">
        <v>1.1879999999999999</v>
      </c>
      <c r="H40">
        <f t="shared" si="19"/>
        <v>3</v>
      </c>
      <c r="I40">
        <f t="shared" si="20"/>
        <v>0.33333333333333331</v>
      </c>
    </row>
    <row r="41" spans="7:9" x14ac:dyDescent="0.25">
      <c r="G41">
        <v>1.1890000000000001</v>
      </c>
      <c r="H41">
        <f t="shared" si="19"/>
        <v>1</v>
      </c>
      <c r="I41">
        <f t="shared" si="20"/>
        <v>0.1111111111111111</v>
      </c>
    </row>
    <row r="42" spans="7:9" x14ac:dyDescent="0.25">
      <c r="G42">
        <v>1.19</v>
      </c>
      <c r="H42">
        <f t="shared" si="19"/>
        <v>2</v>
      </c>
      <c r="I42">
        <f t="shared" si="20"/>
        <v>0.22222222222222221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4" workbookViewId="0">
      <selection activeCell="K29" sqref="K29"/>
    </sheetView>
  </sheetViews>
  <sheetFormatPr defaultRowHeight="15" x14ac:dyDescent="0.25"/>
  <cols>
    <col min="3" max="3" width="11.140625" bestFit="1" customWidth="1"/>
    <col min="4" max="4" width="10.7109375" bestFit="1" customWidth="1"/>
    <col min="5" max="5" width="9.5703125" bestFit="1" customWidth="1"/>
    <col min="8" max="8" width="11.28515625" customWidth="1"/>
    <col min="9" max="9" width="12" bestFit="1" customWidth="1"/>
    <col min="11" max="11" width="11" customWidth="1"/>
    <col min="12" max="12" width="9.85546875" customWidth="1"/>
  </cols>
  <sheetData>
    <row r="1" spans="1:10" x14ac:dyDescent="0.25">
      <c r="A1" t="s">
        <v>0</v>
      </c>
      <c r="C1" t="s">
        <v>104</v>
      </c>
      <c r="D1" t="s">
        <v>105</v>
      </c>
      <c r="E1" t="s">
        <v>106</v>
      </c>
      <c r="H1" t="s">
        <v>104</v>
      </c>
      <c r="I1" t="s">
        <v>110</v>
      </c>
      <c r="J1" t="s">
        <v>111</v>
      </c>
    </row>
    <row r="2" spans="1:10" x14ac:dyDescent="0.25">
      <c r="A2" t="s">
        <v>72</v>
      </c>
      <c r="C2" s="1">
        <v>1.036</v>
      </c>
      <c r="D2" s="1">
        <v>1.0880000000000001</v>
      </c>
      <c r="E2" s="1">
        <v>1.2110000000000001</v>
      </c>
      <c r="H2" s="1">
        <v>1.0349999999999999</v>
      </c>
      <c r="I2">
        <f>COUNTIF($C$2:$C$22,H2)</f>
        <v>1</v>
      </c>
      <c r="J2">
        <f>I2/21</f>
        <v>4.7619047619047616E-2</v>
      </c>
    </row>
    <row r="3" spans="1:10" x14ac:dyDescent="0.25">
      <c r="A3" t="s">
        <v>73</v>
      </c>
      <c r="C3" s="1">
        <v>1.0369999999999999</v>
      </c>
      <c r="D3" s="1">
        <v>1.085</v>
      </c>
      <c r="E3" s="1">
        <v>1.2110000000000001</v>
      </c>
      <c r="H3" s="1">
        <v>1.036</v>
      </c>
      <c r="I3">
        <f t="shared" ref="I3:I5" si="0">COUNTIF($C$2:$C$22,H3)</f>
        <v>10</v>
      </c>
      <c r="J3">
        <f t="shared" ref="J3:J5" si="1">I3/21</f>
        <v>0.47619047619047616</v>
      </c>
    </row>
    <row r="4" spans="1:10" x14ac:dyDescent="0.25">
      <c r="A4" t="s">
        <v>74</v>
      </c>
      <c r="C4" s="1">
        <v>1.0369999999999999</v>
      </c>
      <c r="D4" s="1">
        <v>1.0840000000000001</v>
      </c>
      <c r="E4" s="1">
        <v>1.2110000000000001</v>
      </c>
      <c r="H4" s="1">
        <v>1.0369999999999999</v>
      </c>
      <c r="I4">
        <f t="shared" si="0"/>
        <v>8</v>
      </c>
      <c r="J4">
        <f t="shared" si="1"/>
        <v>0.38095238095238093</v>
      </c>
    </row>
    <row r="5" spans="1:10" x14ac:dyDescent="0.25">
      <c r="A5" t="s">
        <v>75</v>
      </c>
      <c r="C5" s="1">
        <v>1.038</v>
      </c>
      <c r="D5" s="1">
        <v>1.0880000000000001</v>
      </c>
      <c r="E5" s="1">
        <v>1.2150000000000001</v>
      </c>
      <c r="H5" s="1">
        <v>1.038</v>
      </c>
      <c r="I5">
        <f t="shared" si="0"/>
        <v>2</v>
      </c>
      <c r="J5">
        <f t="shared" si="1"/>
        <v>9.5238095238095233E-2</v>
      </c>
    </row>
    <row r="6" spans="1:10" x14ac:dyDescent="0.25">
      <c r="A6" t="s">
        <v>76</v>
      </c>
      <c r="C6" s="1">
        <v>1.036</v>
      </c>
      <c r="D6" s="1">
        <v>1.085</v>
      </c>
      <c r="E6" s="1">
        <v>1.2110000000000001</v>
      </c>
      <c r="H6" s="1"/>
    </row>
    <row r="7" spans="1:10" x14ac:dyDescent="0.25">
      <c r="A7" t="s">
        <v>77</v>
      </c>
      <c r="C7" s="1">
        <v>1.036</v>
      </c>
      <c r="D7" s="1">
        <v>1.085</v>
      </c>
      <c r="E7" s="1">
        <v>1.21</v>
      </c>
      <c r="H7" s="1" t="s">
        <v>105</v>
      </c>
    </row>
    <row r="8" spans="1:10" x14ac:dyDescent="0.25">
      <c r="A8" t="s">
        <v>78</v>
      </c>
      <c r="C8" s="1">
        <v>1.0369999999999999</v>
      </c>
      <c r="D8" s="1">
        <v>1.0860000000000001</v>
      </c>
      <c r="E8" s="1">
        <v>1.2130000000000001</v>
      </c>
      <c r="H8" s="1">
        <v>1.0840000000000001</v>
      </c>
      <c r="I8">
        <f t="shared" ref="I8:I12" si="2">COUNTIF($D$2:$D$22,H8)</f>
        <v>5</v>
      </c>
      <c r="J8">
        <f t="shared" ref="J8:J12" si="3">I8/21</f>
        <v>0.23809523809523808</v>
      </c>
    </row>
    <row r="9" spans="1:10" x14ac:dyDescent="0.25">
      <c r="A9" t="s">
        <v>79</v>
      </c>
      <c r="C9" s="1">
        <v>1.036</v>
      </c>
      <c r="D9" s="1">
        <v>1.085</v>
      </c>
      <c r="E9" s="1">
        <v>1.2110000000000001</v>
      </c>
      <c r="H9" s="1">
        <v>1.085</v>
      </c>
      <c r="I9">
        <f t="shared" si="2"/>
        <v>8</v>
      </c>
      <c r="J9">
        <f t="shared" si="3"/>
        <v>0.38095238095238093</v>
      </c>
    </row>
    <row r="10" spans="1:10" x14ac:dyDescent="0.25">
      <c r="A10" t="s">
        <v>80</v>
      </c>
      <c r="C10" s="1">
        <v>1.036</v>
      </c>
      <c r="D10" s="1">
        <v>1.085</v>
      </c>
      <c r="E10" s="1">
        <v>1.2130000000000001</v>
      </c>
      <c r="H10" s="1">
        <v>1.0860000000000001</v>
      </c>
      <c r="I10">
        <f t="shared" si="2"/>
        <v>5</v>
      </c>
      <c r="J10">
        <f t="shared" si="3"/>
        <v>0.23809523809523808</v>
      </c>
    </row>
    <row r="11" spans="1:10" x14ac:dyDescent="0.25">
      <c r="A11" t="s">
        <v>81</v>
      </c>
      <c r="C11" s="1">
        <v>1.0369999999999999</v>
      </c>
      <c r="D11" s="1">
        <v>1.0860000000000001</v>
      </c>
      <c r="E11" s="1">
        <v>1.2130000000000001</v>
      </c>
      <c r="H11" s="1">
        <v>1.087</v>
      </c>
      <c r="I11">
        <f t="shared" si="2"/>
        <v>1</v>
      </c>
      <c r="J11">
        <f t="shared" si="3"/>
        <v>4.7619047619047616E-2</v>
      </c>
    </row>
    <row r="12" spans="1:10" x14ac:dyDescent="0.25">
      <c r="A12" t="s">
        <v>82</v>
      </c>
      <c r="C12" s="1">
        <v>1.036</v>
      </c>
      <c r="D12" s="1">
        <v>1.0840000000000001</v>
      </c>
      <c r="E12" s="1">
        <v>1.2110000000000001</v>
      </c>
      <c r="H12" s="1">
        <v>1.0880000000000001</v>
      </c>
      <c r="I12">
        <f t="shared" si="2"/>
        <v>2</v>
      </c>
      <c r="J12">
        <f t="shared" si="3"/>
        <v>9.5238095238095233E-2</v>
      </c>
    </row>
    <row r="13" spans="1:10" x14ac:dyDescent="0.25">
      <c r="A13" t="s">
        <v>83</v>
      </c>
      <c r="C13" s="1">
        <v>1.036</v>
      </c>
      <c r="D13" s="1">
        <v>1.085</v>
      </c>
      <c r="E13" s="1">
        <v>1.212</v>
      </c>
      <c r="H13" s="1"/>
    </row>
    <row r="14" spans="1:10" x14ac:dyDescent="0.25">
      <c r="A14" t="s">
        <v>84</v>
      </c>
      <c r="C14" s="1">
        <v>1.0369999999999999</v>
      </c>
      <c r="D14" s="1">
        <v>1.0840000000000001</v>
      </c>
      <c r="E14" s="1">
        <v>1.21</v>
      </c>
      <c r="H14" s="1" t="s">
        <v>106</v>
      </c>
    </row>
    <row r="15" spans="1:10" x14ac:dyDescent="0.25">
      <c r="A15" t="s">
        <v>85</v>
      </c>
      <c r="C15" s="1">
        <v>1.038</v>
      </c>
      <c r="D15" s="1">
        <v>1.0860000000000001</v>
      </c>
      <c r="E15" s="1">
        <v>1.212</v>
      </c>
      <c r="H15" s="1">
        <v>1.21</v>
      </c>
      <c r="I15">
        <f>COUNTIF($E$2:$E$22,H15)</f>
        <v>2</v>
      </c>
      <c r="J15">
        <f t="shared" ref="J15:J20" si="4">I15/21</f>
        <v>9.5238095238095233E-2</v>
      </c>
    </row>
    <row r="16" spans="1:10" x14ac:dyDescent="0.25">
      <c r="A16" t="s">
        <v>86</v>
      </c>
      <c r="C16" s="1">
        <v>1.0349999999999999</v>
      </c>
      <c r="D16" s="1">
        <v>1.0840000000000001</v>
      </c>
      <c r="E16" s="1">
        <v>1.212</v>
      </c>
      <c r="H16" s="1">
        <v>1.2110000000000001</v>
      </c>
      <c r="I16">
        <f t="shared" ref="I16:I20" si="5">COUNTIF($E$2:$E$22,H16)</f>
        <v>6</v>
      </c>
      <c r="J16">
        <f t="shared" si="4"/>
        <v>0.2857142857142857</v>
      </c>
    </row>
    <row r="17" spans="1:10" x14ac:dyDescent="0.25">
      <c r="A17" t="s">
        <v>87</v>
      </c>
      <c r="C17" s="1">
        <v>1.036</v>
      </c>
      <c r="D17" s="1">
        <v>1.085</v>
      </c>
      <c r="E17" s="1">
        <v>1.212</v>
      </c>
      <c r="H17" s="1">
        <v>1.212</v>
      </c>
      <c r="I17">
        <f t="shared" si="5"/>
        <v>6</v>
      </c>
      <c r="J17">
        <f t="shared" si="4"/>
        <v>0.2857142857142857</v>
      </c>
    </row>
    <row r="18" spans="1:10" x14ac:dyDescent="0.25">
      <c r="A18" t="s">
        <v>88</v>
      </c>
      <c r="C18" s="1">
        <v>1.0369999999999999</v>
      </c>
      <c r="D18" s="1">
        <v>1.087</v>
      </c>
      <c r="E18" s="1">
        <v>1.2130000000000001</v>
      </c>
      <c r="H18" s="1">
        <v>1.2130000000000001</v>
      </c>
      <c r="I18">
        <f t="shared" si="5"/>
        <v>5</v>
      </c>
      <c r="J18">
        <f t="shared" si="4"/>
        <v>0.23809523809523808</v>
      </c>
    </row>
    <row r="19" spans="1:10" x14ac:dyDescent="0.25">
      <c r="A19" t="s">
        <v>89</v>
      </c>
      <c r="C19" s="1">
        <v>1.0369999999999999</v>
      </c>
      <c r="D19" s="1">
        <v>1.0860000000000001</v>
      </c>
      <c r="E19" s="1">
        <v>1.2130000000000001</v>
      </c>
      <c r="H19" s="1">
        <v>1.214</v>
      </c>
      <c r="I19">
        <f t="shared" si="5"/>
        <v>1</v>
      </c>
      <c r="J19">
        <f t="shared" si="4"/>
        <v>4.7619047619047616E-2</v>
      </c>
    </row>
    <row r="20" spans="1:10" x14ac:dyDescent="0.25">
      <c r="A20" t="s">
        <v>90</v>
      </c>
      <c r="C20" s="1">
        <v>1.036</v>
      </c>
      <c r="D20" s="1">
        <v>1.085</v>
      </c>
      <c r="E20" s="1">
        <v>1.212</v>
      </c>
      <c r="H20" s="1">
        <v>1.2150000000000001</v>
      </c>
      <c r="I20">
        <f t="shared" si="5"/>
        <v>1</v>
      </c>
      <c r="J20">
        <f t="shared" si="4"/>
        <v>4.7619047619047616E-2</v>
      </c>
    </row>
    <row r="21" spans="1:10" x14ac:dyDescent="0.25">
      <c r="A21" t="s">
        <v>91</v>
      </c>
      <c r="C21" s="1">
        <v>1.036</v>
      </c>
      <c r="D21" s="1">
        <v>1.0840000000000001</v>
      </c>
      <c r="E21" s="1">
        <v>1.212</v>
      </c>
    </row>
    <row r="22" spans="1:10" x14ac:dyDescent="0.25">
      <c r="A22" t="s">
        <v>92</v>
      </c>
      <c r="C22" s="1">
        <v>1.0369999999999999</v>
      </c>
      <c r="D22" s="1">
        <v>1.0860000000000001</v>
      </c>
      <c r="E22" s="1">
        <v>1.214</v>
      </c>
      <c r="H22" t="s">
        <v>107</v>
      </c>
    </row>
    <row r="23" spans="1:10" x14ac:dyDescent="0.25">
      <c r="C23" s="1"/>
      <c r="D23" s="1"/>
      <c r="E23" s="1"/>
      <c r="H23" s="1">
        <v>1.4350000000000001</v>
      </c>
      <c r="I23" t="e">
        <f>COUNTIF(#REF!,H23)</f>
        <v>#REF!</v>
      </c>
      <c r="J23" t="e">
        <f t="shared" ref="J23:J28" si="6">I23/21</f>
        <v>#REF!</v>
      </c>
    </row>
    <row r="24" spans="1:10" x14ac:dyDescent="0.25">
      <c r="A24" t="s">
        <v>103</v>
      </c>
      <c r="C24" s="1">
        <v>1.06</v>
      </c>
      <c r="D24" s="1">
        <v>1.0900000000000001</v>
      </c>
      <c r="E24" s="1">
        <v>1.23</v>
      </c>
      <c r="H24" s="1">
        <v>1.4359999999999999</v>
      </c>
      <c r="I24" t="e">
        <f>COUNTIF(#REF!,H24)</f>
        <v>#REF!</v>
      </c>
      <c r="J24" t="e">
        <f t="shared" si="6"/>
        <v>#REF!</v>
      </c>
    </row>
    <row r="25" spans="1:10" x14ac:dyDescent="0.25">
      <c r="A25" t="s">
        <v>108</v>
      </c>
      <c r="C25">
        <f>AVERAGE(C2:C22)</f>
        <v>1.0365238095238094</v>
      </c>
      <c r="D25">
        <f t="shared" ref="D25:E25" si="7">AVERAGE(D2:D22)</f>
        <v>1.0853809523809523</v>
      </c>
      <c r="E25">
        <f t="shared" si="7"/>
        <v>1.212</v>
      </c>
      <c r="H25" s="1">
        <v>1.4370000000000001</v>
      </c>
      <c r="I25" t="e">
        <f>COUNTIF(#REF!,H25)</f>
        <v>#REF!</v>
      </c>
      <c r="J25" t="e">
        <f t="shared" si="6"/>
        <v>#REF!</v>
      </c>
    </row>
    <row r="26" spans="1:10" x14ac:dyDescent="0.25">
      <c r="A26" t="s">
        <v>109</v>
      </c>
      <c r="C26">
        <f>STDEVP(C2:C22)</f>
        <v>7.3153769027318473E-4</v>
      </c>
      <c r="D26">
        <f t="shared" ref="D26:E26" si="8">STDEVP(D2:D22)</f>
        <v>1.1741740958036222E-3</v>
      </c>
      <c r="E26">
        <f t="shared" si="8"/>
        <v>1.2344267996967451E-3</v>
      </c>
      <c r="H26" s="1">
        <v>1.4379999999999999</v>
      </c>
      <c r="I26" t="e">
        <f>COUNTIF(#REF!,H26)</f>
        <v>#REF!</v>
      </c>
      <c r="J26" t="e">
        <f t="shared" si="6"/>
        <v>#REF!</v>
      </c>
    </row>
    <row r="27" spans="1:10" x14ac:dyDescent="0.25">
      <c r="H27" s="1">
        <v>1.4390000000000001</v>
      </c>
      <c r="I27" t="e">
        <f>COUNTIF(#REF!,H27)</f>
        <v>#REF!</v>
      </c>
      <c r="J27" t="e">
        <f t="shared" si="6"/>
        <v>#REF!</v>
      </c>
    </row>
    <row r="28" spans="1:10" x14ac:dyDescent="0.25">
      <c r="C28" s="2"/>
      <c r="D28" s="2"/>
      <c r="E28" s="2"/>
      <c r="H28" s="1">
        <v>1.44</v>
      </c>
      <c r="I28" t="e">
        <f>COUNTIF(#REF!,H28)</f>
        <v>#REF!</v>
      </c>
      <c r="J28" t="e">
        <f t="shared" si="6"/>
        <v>#REF!</v>
      </c>
    </row>
    <row r="29" spans="1:10" x14ac:dyDescent="0.25">
      <c r="C29" s="3">
        <f>25.4*C2</f>
        <v>26.314399999999999</v>
      </c>
      <c r="D29" s="3">
        <f t="shared" ref="D29:E29" si="9">25.4*D2</f>
        <v>27.635200000000001</v>
      </c>
      <c r="E29" s="3">
        <f t="shared" si="9"/>
        <v>30.759399999999999</v>
      </c>
    </row>
    <row r="30" spans="1:10" x14ac:dyDescent="0.25">
      <c r="C30" s="3">
        <f t="shared" ref="C30:E30" si="10">25.4*C3</f>
        <v>26.339799999999997</v>
      </c>
      <c r="D30" s="3">
        <f t="shared" si="10"/>
        <v>27.558999999999997</v>
      </c>
      <c r="E30" s="3">
        <f t="shared" si="10"/>
        <v>30.759399999999999</v>
      </c>
    </row>
    <row r="31" spans="1:10" x14ac:dyDescent="0.25">
      <c r="C31" s="3">
        <f t="shared" ref="C31:E31" si="11">25.4*C4</f>
        <v>26.339799999999997</v>
      </c>
      <c r="D31" s="3">
        <f t="shared" si="11"/>
        <v>27.5336</v>
      </c>
      <c r="E31" s="3">
        <f t="shared" si="11"/>
        <v>30.759399999999999</v>
      </c>
    </row>
    <row r="32" spans="1:10" x14ac:dyDescent="0.25">
      <c r="C32" s="3">
        <f t="shared" ref="C32:E32" si="12">25.4*C5</f>
        <v>26.365199999999998</v>
      </c>
      <c r="D32" s="3">
        <f t="shared" si="12"/>
        <v>27.635200000000001</v>
      </c>
      <c r="E32" s="3">
        <f t="shared" si="12"/>
        <v>30.861000000000001</v>
      </c>
    </row>
    <row r="33" spans="3:5" x14ac:dyDescent="0.25">
      <c r="C33" s="3">
        <f t="shared" ref="C33:E33" si="13">25.4*C6</f>
        <v>26.314399999999999</v>
      </c>
      <c r="D33" s="3">
        <f t="shared" si="13"/>
        <v>27.558999999999997</v>
      </c>
      <c r="E33" s="3">
        <f t="shared" si="13"/>
        <v>30.759399999999999</v>
      </c>
    </row>
    <row r="34" spans="3:5" x14ac:dyDescent="0.25">
      <c r="C34" s="3">
        <f t="shared" ref="C34:E34" si="14">25.4*C7</f>
        <v>26.314399999999999</v>
      </c>
      <c r="D34" s="3">
        <f t="shared" si="14"/>
        <v>27.558999999999997</v>
      </c>
      <c r="E34" s="3">
        <f t="shared" si="14"/>
        <v>30.733999999999998</v>
      </c>
    </row>
    <row r="35" spans="3:5" x14ac:dyDescent="0.25">
      <c r="C35" s="3">
        <f t="shared" ref="C35:E35" si="15">25.4*C8</f>
        <v>26.339799999999997</v>
      </c>
      <c r="D35" s="3">
        <f t="shared" si="15"/>
        <v>27.584399999999999</v>
      </c>
      <c r="E35" s="3">
        <f t="shared" si="15"/>
        <v>30.810200000000002</v>
      </c>
    </row>
    <row r="36" spans="3:5" x14ac:dyDescent="0.25">
      <c r="C36" s="3">
        <f t="shared" ref="C36:E36" si="16">25.4*C9</f>
        <v>26.314399999999999</v>
      </c>
      <c r="D36" s="3">
        <f t="shared" si="16"/>
        <v>27.558999999999997</v>
      </c>
      <c r="E36" s="3">
        <f t="shared" si="16"/>
        <v>30.759399999999999</v>
      </c>
    </row>
    <row r="37" spans="3:5" x14ac:dyDescent="0.25">
      <c r="C37" s="3">
        <f t="shared" ref="C37:E37" si="17">25.4*C10</f>
        <v>26.314399999999999</v>
      </c>
      <c r="D37" s="3">
        <f t="shared" si="17"/>
        <v>27.558999999999997</v>
      </c>
      <c r="E37" s="3">
        <f t="shared" si="17"/>
        <v>30.810200000000002</v>
      </c>
    </row>
    <row r="38" spans="3:5" x14ac:dyDescent="0.25">
      <c r="C38" s="3">
        <f t="shared" ref="C38:E38" si="18">25.4*C11</f>
        <v>26.339799999999997</v>
      </c>
      <c r="D38" s="3">
        <f t="shared" si="18"/>
        <v>27.584399999999999</v>
      </c>
      <c r="E38" s="3">
        <f t="shared" si="18"/>
        <v>30.810200000000002</v>
      </c>
    </row>
    <row r="39" spans="3:5" x14ac:dyDescent="0.25">
      <c r="C39" s="3">
        <f t="shared" ref="C39:E39" si="19">25.4*C12</f>
        <v>26.314399999999999</v>
      </c>
      <c r="D39" s="3">
        <f t="shared" si="19"/>
        <v>27.5336</v>
      </c>
      <c r="E39" s="3">
        <f t="shared" si="19"/>
        <v>30.759399999999999</v>
      </c>
    </row>
    <row r="40" spans="3:5" x14ac:dyDescent="0.25">
      <c r="C40" s="3">
        <f t="shared" ref="C40:E40" si="20">25.4*C13</f>
        <v>26.314399999999999</v>
      </c>
      <c r="D40" s="3">
        <f t="shared" si="20"/>
        <v>27.558999999999997</v>
      </c>
      <c r="E40" s="3">
        <f t="shared" si="20"/>
        <v>30.784799999999997</v>
      </c>
    </row>
    <row r="41" spans="3:5" x14ac:dyDescent="0.25">
      <c r="C41" s="3">
        <f t="shared" ref="C41:E41" si="21">25.4*C14</f>
        <v>26.339799999999997</v>
      </c>
      <c r="D41" s="3">
        <f t="shared" si="21"/>
        <v>27.5336</v>
      </c>
      <c r="E41" s="3">
        <f t="shared" si="21"/>
        <v>30.733999999999998</v>
      </c>
    </row>
    <row r="42" spans="3:5" x14ac:dyDescent="0.25">
      <c r="C42" s="3">
        <f t="shared" ref="C42:E42" si="22">25.4*C15</f>
        <v>26.365199999999998</v>
      </c>
      <c r="D42" s="3">
        <f t="shared" si="22"/>
        <v>27.584399999999999</v>
      </c>
      <c r="E42" s="3">
        <f t="shared" si="22"/>
        <v>30.784799999999997</v>
      </c>
    </row>
    <row r="43" spans="3:5" x14ac:dyDescent="0.25">
      <c r="C43" s="3">
        <f t="shared" ref="C43:E43" si="23">25.4*C16</f>
        <v>26.288999999999998</v>
      </c>
      <c r="D43" s="3">
        <f t="shared" si="23"/>
        <v>27.5336</v>
      </c>
      <c r="E43" s="3">
        <f t="shared" si="23"/>
        <v>30.784799999999997</v>
      </c>
    </row>
    <row r="44" spans="3:5" x14ac:dyDescent="0.25">
      <c r="C44" s="3">
        <f t="shared" ref="C44:E44" si="24">25.4*C17</f>
        <v>26.314399999999999</v>
      </c>
      <c r="D44" s="3">
        <f t="shared" si="24"/>
        <v>27.558999999999997</v>
      </c>
      <c r="E44" s="3">
        <f t="shared" si="24"/>
        <v>30.784799999999997</v>
      </c>
    </row>
    <row r="45" spans="3:5" x14ac:dyDescent="0.25">
      <c r="C45" s="3">
        <f t="shared" ref="C45:E45" si="25">25.4*C18</f>
        <v>26.339799999999997</v>
      </c>
      <c r="D45" s="3">
        <f t="shared" si="25"/>
        <v>27.609799999999996</v>
      </c>
      <c r="E45" s="3">
        <f t="shared" si="25"/>
        <v>30.810200000000002</v>
      </c>
    </row>
    <row r="46" spans="3:5" x14ac:dyDescent="0.25">
      <c r="C46" s="3">
        <f t="shared" ref="C46:E46" si="26">25.4*C19</f>
        <v>26.339799999999997</v>
      </c>
      <c r="D46" s="3">
        <f t="shared" si="26"/>
        <v>27.584399999999999</v>
      </c>
      <c r="E46" s="3">
        <f t="shared" si="26"/>
        <v>30.810200000000002</v>
      </c>
    </row>
    <row r="47" spans="3:5" x14ac:dyDescent="0.25">
      <c r="C47" s="3">
        <f t="shared" ref="C47:E47" si="27">25.4*C20</f>
        <v>26.314399999999999</v>
      </c>
      <c r="D47" s="3">
        <f t="shared" si="27"/>
        <v>27.558999999999997</v>
      </c>
      <c r="E47" s="3">
        <f t="shared" si="27"/>
        <v>30.784799999999997</v>
      </c>
    </row>
    <row r="48" spans="3:5" x14ac:dyDescent="0.25">
      <c r="C48" s="3">
        <f t="shared" ref="C48:E48" si="28">25.4*C21</f>
        <v>26.314399999999999</v>
      </c>
      <c r="D48" s="3">
        <f t="shared" si="28"/>
        <v>27.5336</v>
      </c>
      <c r="E48" s="3">
        <f t="shared" si="28"/>
        <v>30.784799999999997</v>
      </c>
    </row>
    <row r="49" spans="3:5" x14ac:dyDescent="0.25">
      <c r="C49" s="3">
        <f t="shared" ref="C49:E49" si="29">25.4*C22</f>
        <v>26.339799999999997</v>
      </c>
      <c r="D49" s="3">
        <f t="shared" si="29"/>
        <v>27.584399999999999</v>
      </c>
      <c r="E49" s="3">
        <f t="shared" si="29"/>
        <v>30.835599999999996</v>
      </c>
    </row>
    <row r="50" spans="3:5" x14ac:dyDescent="0.25">
      <c r="C50" s="3">
        <f t="shared" ref="C50:E50" si="30">25.4*C23</f>
        <v>0</v>
      </c>
      <c r="D50" s="3">
        <f t="shared" si="30"/>
        <v>0</v>
      </c>
      <c r="E50" s="3">
        <f t="shared" si="30"/>
        <v>0</v>
      </c>
    </row>
    <row r="51" spans="3:5" x14ac:dyDescent="0.25">
      <c r="C51" s="3">
        <f t="shared" ref="C51:E51" si="31">25.4*C24</f>
        <v>26.923999999999999</v>
      </c>
      <c r="D51" s="3">
        <f t="shared" si="31"/>
        <v>27.686</v>
      </c>
      <c r="E51" s="3">
        <f t="shared" si="31"/>
        <v>31.241999999999997</v>
      </c>
    </row>
    <row r="52" spans="3:5" x14ac:dyDescent="0.25">
      <c r="C52" s="4">
        <f t="shared" ref="C52:E52" si="32">25.4*C25</f>
        <v>26.327704761904759</v>
      </c>
      <c r="D52" s="4">
        <f t="shared" si="32"/>
        <v>27.568676190476189</v>
      </c>
      <c r="E52" s="4">
        <f t="shared" si="32"/>
        <v>30.784799999999997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31" sqref="C31:E31"/>
    </sheetView>
  </sheetViews>
  <sheetFormatPr defaultRowHeight="15" x14ac:dyDescent="0.25"/>
  <sheetData>
    <row r="1" spans="1:9" x14ac:dyDescent="0.25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 x14ac:dyDescent="0.25">
      <c r="A2" t="s">
        <v>93</v>
      </c>
      <c r="C2">
        <v>1.536</v>
      </c>
      <c r="D2">
        <v>2.282</v>
      </c>
      <c r="E2">
        <v>1.1950000000000001</v>
      </c>
      <c r="G2">
        <v>1.5309999999999999</v>
      </c>
      <c r="H2">
        <f>COUNTIF($C$2:$C$11,G2)</f>
        <v>3</v>
      </c>
      <c r="I2">
        <f>H2/10</f>
        <v>0.3</v>
      </c>
    </row>
    <row r="3" spans="1:9" x14ac:dyDescent="0.25">
      <c r="A3" t="s">
        <v>94</v>
      </c>
      <c r="C3">
        <v>1.5309999999999999</v>
      </c>
      <c r="D3">
        <v>2.2770000000000001</v>
      </c>
      <c r="E3">
        <v>1.194</v>
      </c>
      <c r="G3">
        <v>1.532</v>
      </c>
      <c r="H3">
        <f t="shared" ref="H3:H8" si="0">COUNTIF($C$2:$C$11,G3)</f>
        <v>2</v>
      </c>
      <c r="I3">
        <f t="shared" ref="I3:I8" si="1">H3/10</f>
        <v>0.2</v>
      </c>
    </row>
    <row r="4" spans="1:9" x14ac:dyDescent="0.25">
      <c r="A4" t="s">
        <v>95</v>
      </c>
      <c r="C4">
        <v>1.5309999999999999</v>
      </c>
      <c r="D4">
        <v>2.282</v>
      </c>
      <c r="E4">
        <v>1.196</v>
      </c>
      <c r="G4">
        <v>1.5329999999999999</v>
      </c>
      <c r="H4">
        <f t="shared" si="0"/>
        <v>0</v>
      </c>
      <c r="I4">
        <f t="shared" si="1"/>
        <v>0</v>
      </c>
    </row>
    <row r="5" spans="1:9" x14ac:dyDescent="0.25">
      <c r="A5" t="s">
        <v>96</v>
      </c>
      <c r="C5">
        <v>1.532</v>
      </c>
      <c r="D5">
        <v>2.2719999999999998</v>
      </c>
      <c r="E5">
        <v>1.1919999999999999</v>
      </c>
      <c r="G5">
        <v>1.534</v>
      </c>
      <c r="H5">
        <f t="shared" si="0"/>
        <v>0</v>
      </c>
      <c r="I5">
        <f t="shared" si="1"/>
        <v>0</v>
      </c>
    </row>
    <row r="6" spans="1:9" x14ac:dyDescent="0.25">
      <c r="A6" t="s">
        <v>97</v>
      </c>
      <c r="C6">
        <v>1.5349999999999999</v>
      </c>
      <c r="D6">
        <v>2.2730000000000001</v>
      </c>
      <c r="E6">
        <v>1.196</v>
      </c>
      <c r="G6">
        <v>1.5349999999999999</v>
      </c>
      <c r="H6">
        <f t="shared" si="0"/>
        <v>2</v>
      </c>
      <c r="I6">
        <f t="shared" si="1"/>
        <v>0.2</v>
      </c>
    </row>
    <row r="7" spans="1:9" x14ac:dyDescent="0.25">
      <c r="A7" t="s">
        <v>98</v>
      </c>
      <c r="C7">
        <v>1.536</v>
      </c>
      <c r="D7">
        <v>2.2829999999999999</v>
      </c>
      <c r="E7">
        <v>1.196</v>
      </c>
      <c r="G7">
        <v>1.536</v>
      </c>
      <c r="H7">
        <f t="shared" si="0"/>
        <v>2</v>
      </c>
      <c r="I7">
        <f t="shared" si="1"/>
        <v>0.2</v>
      </c>
    </row>
    <row r="8" spans="1:9" x14ac:dyDescent="0.25">
      <c r="A8" t="s">
        <v>99</v>
      </c>
      <c r="C8">
        <v>1.5369999999999999</v>
      </c>
      <c r="D8">
        <v>2.282</v>
      </c>
      <c r="E8">
        <v>1.1950000000000001</v>
      </c>
      <c r="G8">
        <v>1.5369999999999999</v>
      </c>
      <c r="H8">
        <f t="shared" si="0"/>
        <v>1</v>
      </c>
      <c r="I8">
        <f t="shared" si="1"/>
        <v>0.1</v>
      </c>
    </row>
    <row r="9" spans="1:9" x14ac:dyDescent="0.25">
      <c r="A9" t="s">
        <v>100</v>
      </c>
      <c r="C9">
        <v>1.5309999999999999</v>
      </c>
      <c r="D9">
        <v>2.2789999999999999</v>
      </c>
      <c r="E9">
        <v>1.1950000000000001</v>
      </c>
    </row>
    <row r="10" spans="1:9" x14ac:dyDescent="0.25">
      <c r="A10" t="s">
        <v>101</v>
      </c>
      <c r="C10">
        <v>1.5349999999999999</v>
      </c>
      <c r="D10">
        <v>2.286</v>
      </c>
      <c r="E10">
        <v>1.196</v>
      </c>
      <c r="G10" t="s">
        <v>105</v>
      </c>
    </row>
    <row r="11" spans="1:9" x14ac:dyDescent="0.25">
      <c r="A11" t="s">
        <v>102</v>
      </c>
      <c r="C11">
        <v>1.532</v>
      </c>
      <c r="D11">
        <v>2.2810000000000001</v>
      </c>
      <c r="E11">
        <v>1.1930000000000001</v>
      </c>
      <c r="G11">
        <v>2.2719999999999998</v>
      </c>
      <c r="H11">
        <f t="shared" ref="H11:H25" si="2">COUNTIF($D$2:$D$11,G11)</f>
        <v>1</v>
      </c>
      <c r="I11">
        <f t="shared" ref="I11:I25" si="3">H11/10</f>
        <v>0.1</v>
      </c>
    </row>
    <row r="12" spans="1:9" x14ac:dyDescent="0.25">
      <c r="G12">
        <v>2.2730000000000001</v>
      </c>
      <c r="H12">
        <f t="shared" si="2"/>
        <v>1</v>
      </c>
      <c r="I12">
        <f t="shared" si="3"/>
        <v>0.1</v>
      </c>
    </row>
    <row r="13" spans="1:9" x14ac:dyDescent="0.25">
      <c r="A13" t="s">
        <v>103</v>
      </c>
      <c r="C13">
        <v>1.55</v>
      </c>
      <c r="D13">
        <v>2.2999999999999998</v>
      </c>
      <c r="E13">
        <v>1.21</v>
      </c>
      <c r="G13">
        <v>2.274</v>
      </c>
      <c r="H13">
        <f t="shared" si="2"/>
        <v>0</v>
      </c>
      <c r="I13">
        <f t="shared" si="3"/>
        <v>0</v>
      </c>
    </row>
    <row r="14" spans="1:9" x14ac:dyDescent="0.25">
      <c r="A14" t="s">
        <v>108</v>
      </c>
      <c r="C14">
        <f>AVERAGE(C2:C11)</f>
        <v>1.5336000000000001</v>
      </c>
      <c r="D14">
        <f t="shared" ref="D14:E14" si="4">AVERAGE(D2:D11)</f>
        <v>2.2796999999999996</v>
      </c>
      <c r="E14">
        <f t="shared" si="4"/>
        <v>1.1947999999999999</v>
      </c>
      <c r="G14">
        <v>2.2749999999999999</v>
      </c>
      <c r="H14">
        <f t="shared" si="2"/>
        <v>0</v>
      </c>
      <c r="I14">
        <f t="shared" si="3"/>
        <v>0</v>
      </c>
    </row>
    <row r="15" spans="1:9" x14ac:dyDescent="0.25">
      <c r="A15" t="s">
        <v>109</v>
      </c>
      <c r="C15">
        <f>STDEVP(C2:C11)</f>
        <v>2.2891046284519295E-3</v>
      </c>
      <c r="D15">
        <f t="shared" ref="D15:E15" si="5">STDEVP(D2:D11)</f>
        <v>4.2438190347846051E-3</v>
      </c>
      <c r="E15">
        <f t="shared" si="5"/>
        <v>1.3266499161421511E-3</v>
      </c>
      <c r="G15">
        <v>2.2759999999999998</v>
      </c>
      <c r="H15">
        <f t="shared" si="2"/>
        <v>0</v>
      </c>
      <c r="I15">
        <f t="shared" si="3"/>
        <v>0</v>
      </c>
    </row>
    <row r="16" spans="1:9" x14ac:dyDescent="0.25">
      <c r="G16">
        <v>2.2770000000000001</v>
      </c>
      <c r="H16">
        <f t="shared" si="2"/>
        <v>1</v>
      </c>
      <c r="I16">
        <f t="shared" si="3"/>
        <v>0.1</v>
      </c>
    </row>
    <row r="17" spans="3:9" x14ac:dyDescent="0.25">
      <c r="G17">
        <v>2.278</v>
      </c>
      <c r="H17">
        <f t="shared" si="2"/>
        <v>0</v>
      </c>
      <c r="I17">
        <f t="shared" si="3"/>
        <v>0</v>
      </c>
    </row>
    <row r="18" spans="3:9" x14ac:dyDescent="0.25">
      <c r="G18">
        <v>2.2789999999999999</v>
      </c>
      <c r="H18">
        <f t="shared" si="2"/>
        <v>1</v>
      </c>
      <c r="I18">
        <f t="shared" si="3"/>
        <v>0.1</v>
      </c>
    </row>
    <row r="19" spans="3:9" x14ac:dyDescent="0.25">
      <c r="C19" s="3">
        <f>25.4*C2</f>
        <v>39.014400000000002</v>
      </c>
      <c r="D19" s="3">
        <f t="shared" ref="D19:E19" si="6">25.4*D2</f>
        <v>57.962799999999994</v>
      </c>
      <c r="E19" s="3">
        <f t="shared" si="6"/>
        <v>30.353000000000002</v>
      </c>
      <c r="G19">
        <v>2.2799999999999998</v>
      </c>
      <c r="H19">
        <f t="shared" si="2"/>
        <v>0</v>
      </c>
      <c r="I19">
        <f t="shared" si="3"/>
        <v>0</v>
      </c>
    </row>
    <row r="20" spans="3:9" x14ac:dyDescent="0.25">
      <c r="C20" s="3">
        <f t="shared" ref="C20:E20" si="7">25.4*C3</f>
        <v>38.887399999999992</v>
      </c>
      <c r="D20" s="3">
        <f t="shared" si="7"/>
        <v>57.835799999999999</v>
      </c>
      <c r="E20" s="3">
        <f t="shared" si="7"/>
        <v>30.327599999999997</v>
      </c>
      <c r="G20">
        <v>2.2810000000000001</v>
      </c>
      <c r="H20">
        <f t="shared" si="2"/>
        <v>1</v>
      </c>
      <c r="I20">
        <f t="shared" si="3"/>
        <v>0.1</v>
      </c>
    </row>
    <row r="21" spans="3:9" x14ac:dyDescent="0.25">
      <c r="C21" s="3">
        <f t="shared" ref="C21:E21" si="8">25.4*C4</f>
        <v>38.887399999999992</v>
      </c>
      <c r="D21" s="3">
        <f t="shared" si="8"/>
        <v>57.962799999999994</v>
      </c>
      <c r="E21" s="3">
        <f t="shared" si="8"/>
        <v>30.378399999999996</v>
      </c>
      <c r="G21">
        <v>2.282</v>
      </c>
      <c r="H21">
        <f t="shared" si="2"/>
        <v>3</v>
      </c>
      <c r="I21">
        <f t="shared" si="3"/>
        <v>0.3</v>
      </c>
    </row>
    <row r="22" spans="3:9" x14ac:dyDescent="0.25">
      <c r="C22" s="3">
        <f t="shared" ref="C22:E22" si="9">25.4*C5</f>
        <v>38.912799999999997</v>
      </c>
      <c r="D22" s="3">
        <f t="shared" si="9"/>
        <v>57.708799999999989</v>
      </c>
      <c r="E22" s="3">
        <f t="shared" si="9"/>
        <v>30.276799999999998</v>
      </c>
      <c r="G22">
        <v>2.2829999999999999</v>
      </c>
      <c r="H22">
        <f t="shared" si="2"/>
        <v>1</v>
      </c>
      <c r="I22">
        <f t="shared" si="3"/>
        <v>0.1</v>
      </c>
    </row>
    <row r="23" spans="3:9" x14ac:dyDescent="0.25">
      <c r="C23" s="3">
        <f t="shared" ref="C23:E23" si="10">25.4*C6</f>
        <v>38.988999999999997</v>
      </c>
      <c r="D23" s="3">
        <f t="shared" si="10"/>
        <v>57.734200000000001</v>
      </c>
      <c r="E23" s="3">
        <f t="shared" si="10"/>
        <v>30.378399999999996</v>
      </c>
      <c r="G23">
        <v>2.2839999999999998</v>
      </c>
      <c r="H23">
        <f t="shared" si="2"/>
        <v>0</v>
      </c>
      <c r="I23">
        <f t="shared" si="3"/>
        <v>0</v>
      </c>
    </row>
    <row r="24" spans="3:9" x14ac:dyDescent="0.25">
      <c r="C24" s="3">
        <f t="shared" ref="C24:E24" si="11">25.4*C7</f>
        <v>39.014400000000002</v>
      </c>
      <c r="D24" s="3">
        <f t="shared" si="11"/>
        <v>57.988199999999992</v>
      </c>
      <c r="E24" s="3">
        <f t="shared" si="11"/>
        <v>30.378399999999996</v>
      </c>
      <c r="G24">
        <v>2.2850000000000001</v>
      </c>
      <c r="H24">
        <f t="shared" si="2"/>
        <v>0</v>
      </c>
      <c r="I24">
        <f t="shared" si="3"/>
        <v>0</v>
      </c>
    </row>
    <row r="25" spans="3:9" x14ac:dyDescent="0.25">
      <c r="C25" s="3">
        <f t="shared" ref="C25:E25" si="12">25.4*C8</f>
        <v>39.039799999999993</v>
      </c>
      <c r="D25" s="3">
        <f t="shared" si="12"/>
        <v>57.962799999999994</v>
      </c>
      <c r="E25" s="3">
        <f t="shared" si="12"/>
        <v>30.353000000000002</v>
      </c>
      <c r="G25">
        <v>2.286</v>
      </c>
      <c r="H25">
        <f t="shared" si="2"/>
        <v>1</v>
      </c>
      <c r="I25">
        <f t="shared" si="3"/>
        <v>0.1</v>
      </c>
    </row>
    <row r="26" spans="3:9" x14ac:dyDescent="0.25">
      <c r="C26" s="3">
        <f t="shared" ref="C26:E26" si="13">25.4*C9</f>
        <v>38.887399999999992</v>
      </c>
      <c r="D26" s="3">
        <f t="shared" si="13"/>
        <v>57.886599999999994</v>
      </c>
      <c r="E26" s="3">
        <f t="shared" si="13"/>
        <v>30.353000000000002</v>
      </c>
    </row>
    <row r="27" spans="3:9" x14ac:dyDescent="0.25">
      <c r="C27" s="3">
        <f t="shared" ref="C27:E27" si="14">25.4*C10</f>
        <v>38.988999999999997</v>
      </c>
      <c r="D27" s="3">
        <f t="shared" si="14"/>
        <v>58.064399999999999</v>
      </c>
      <c r="E27" s="3">
        <f t="shared" si="14"/>
        <v>30.378399999999996</v>
      </c>
      <c r="G27" t="s">
        <v>113</v>
      </c>
    </row>
    <row r="28" spans="3:9" x14ac:dyDescent="0.25">
      <c r="C28" s="3">
        <f t="shared" ref="C28:E28" si="15">25.4*C11</f>
        <v>38.912799999999997</v>
      </c>
      <c r="D28" s="3">
        <f t="shared" si="15"/>
        <v>57.937400000000004</v>
      </c>
      <c r="E28" s="3">
        <f t="shared" si="15"/>
        <v>30.302199999999999</v>
      </c>
      <c r="G28">
        <v>1.1919999999999999</v>
      </c>
      <c r="H28">
        <f>COUNTIF($E$2:$E$11,G28)</f>
        <v>1</v>
      </c>
      <c r="I28">
        <f t="shared" ref="I28:I32" si="16">H28/10</f>
        <v>0.1</v>
      </c>
    </row>
    <row r="29" spans="3:9" x14ac:dyDescent="0.25">
      <c r="C29" s="3">
        <f t="shared" ref="C29:E29" si="17">25.4*C12</f>
        <v>0</v>
      </c>
      <c r="D29" s="3">
        <f t="shared" si="17"/>
        <v>0</v>
      </c>
      <c r="E29" s="3">
        <f t="shared" si="17"/>
        <v>0</v>
      </c>
      <c r="G29">
        <v>1.1930000000000001</v>
      </c>
      <c r="H29">
        <f t="shared" ref="H29:H32" si="18">COUNTIF($E$2:$E$11,G29)</f>
        <v>1</v>
      </c>
      <c r="I29">
        <f t="shared" si="16"/>
        <v>0.1</v>
      </c>
    </row>
    <row r="30" spans="3:9" x14ac:dyDescent="0.25">
      <c r="C30" s="3">
        <f t="shared" ref="C30:E30" si="19">25.4*C13</f>
        <v>39.369999999999997</v>
      </c>
      <c r="D30" s="3">
        <f t="shared" si="19"/>
        <v>58.419999999999995</v>
      </c>
      <c r="E30" s="3">
        <f t="shared" si="19"/>
        <v>30.733999999999998</v>
      </c>
      <c r="G30">
        <v>1.194</v>
      </c>
      <c r="H30">
        <f t="shared" si="18"/>
        <v>1</v>
      </c>
      <c r="I30">
        <f t="shared" si="16"/>
        <v>0.1</v>
      </c>
    </row>
    <row r="31" spans="3:9" x14ac:dyDescent="0.25">
      <c r="C31" s="4">
        <f t="shared" ref="C31:E31" si="20">25.4*C14</f>
        <v>38.953440000000001</v>
      </c>
      <c r="D31" s="4">
        <f t="shared" si="20"/>
        <v>57.904379999999989</v>
      </c>
      <c r="E31" s="4">
        <f t="shared" si="20"/>
        <v>30.347919999999995</v>
      </c>
      <c r="G31">
        <v>1.1950000000000001</v>
      </c>
      <c r="H31">
        <f t="shared" si="18"/>
        <v>3</v>
      </c>
      <c r="I31">
        <f t="shared" si="16"/>
        <v>0.3</v>
      </c>
    </row>
    <row r="32" spans="3:9" x14ac:dyDescent="0.25">
      <c r="G32">
        <v>1.196</v>
      </c>
      <c r="H32">
        <f t="shared" si="18"/>
        <v>4</v>
      </c>
      <c r="I32">
        <f t="shared" si="16"/>
        <v>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(A) EPN-2020</vt:lpstr>
      <vt:lpstr>(B) EPN-2021</vt:lpstr>
      <vt:lpstr>(C) EPN-2018</vt:lpstr>
      <vt:lpstr>(D) EPN-2023</vt:lpstr>
      <vt:lpstr>(E) EPN-2024</vt:lpstr>
      <vt:lpstr>(F) EPN-2019</vt:lpstr>
      <vt:lpstr>(G) EPN-2017</vt:lpstr>
      <vt:lpstr>(H) EPN-2022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</dc:creator>
  <cp:lastModifiedBy>ChrisJohn</cp:lastModifiedBy>
  <dcterms:created xsi:type="dcterms:W3CDTF">2013-07-25T19:58:30Z</dcterms:created>
  <dcterms:modified xsi:type="dcterms:W3CDTF">2013-07-30T01:21:14Z</dcterms:modified>
</cp:coreProperties>
</file>